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48" yWindow="-348" windowWidth="9312" windowHeight="11640"/>
  </bookViews>
  <sheets>
    <sheet name="CO2_TS2015" sheetId="8" r:id="rId1"/>
  </sheets>
  <externalReferences>
    <externalReference r:id="rId2"/>
    <externalReference r:id="rId3"/>
  </externalReferences>
  <definedNames>
    <definedName name="_cls1">[1]LMmapCode!$F$3</definedName>
    <definedName name="_cls2">[1]LMmapCode!$F$4</definedName>
    <definedName name="_cls3">[1]LMmapCode!$F$5</definedName>
    <definedName name="_cls4">[1]LMmapCode!$F$6</definedName>
    <definedName name="_cls5">[1]LMmapCode!$F$7</definedName>
    <definedName name="_cls6">[1]LMmapCode!$F$8</definedName>
    <definedName name="actReg">[1]LMmapCode!$J$11</definedName>
    <definedName name="actRegCode">[1]LMmapCode!$J$13</definedName>
    <definedName name="actRegValue">[1]LMmapCode!$J$12</definedName>
    <definedName name="cls0">[1]LMmapCode!$F$8</definedName>
    <definedName name="clsValue">[1]LMmapCode!$J$3:$K$8</definedName>
    <definedName name="country">'[2]Country &amp; ID'!$A$2:$A$237</definedName>
    <definedName name="RegData">[1]W1_1990Data!$K$7:$L$7</definedName>
  </definedNames>
  <calcPr calcId="145621"/>
</workbook>
</file>

<file path=xl/calcChain.xml><?xml version="1.0" encoding="utf-8"?>
<calcChain xmlns="http://schemas.openxmlformats.org/spreadsheetml/2006/main">
  <c r="T30" i="8" l="1"/>
  <c r="S30" i="8"/>
  <c r="R30" i="8"/>
  <c r="Q30" i="8"/>
  <c r="P30" i="8"/>
  <c r="O30" i="8"/>
  <c r="N30" i="8"/>
  <c r="M30" i="8"/>
  <c r="L30" i="8"/>
  <c r="K30" i="8"/>
  <c r="J30" i="8"/>
  <c r="I30" i="8"/>
  <c r="H30" i="8"/>
  <c r="G30" i="8"/>
  <c r="F30" i="8"/>
  <c r="E30" i="8"/>
  <c r="D30" i="8"/>
  <c r="C30" i="8"/>
</calcChain>
</file>

<file path=xl/sharedStrings.xml><?xml version="1.0" encoding="utf-8"?>
<sst xmlns="http://schemas.openxmlformats.org/spreadsheetml/2006/main" count="525" uniqueCount="233">
  <si>
    <t>Antigua and Barbuda</t>
  </si>
  <si>
    <t>Australia</t>
  </si>
  <si>
    <t>Austria</t>
  </si>
  <si>
    <t>Belgium</t>
  </si>
  <si>
    <t>Croatia</t>
  </si>
  <si>
    <t>Cuba</t>
  </si>
  <si>
    <t>Dominican Republic</t>
  </si>
  <si>
    <t>Ethiopia</t>
  </si>
  <si>
    <t>Finland</t>
  </si>
  <si>
    <t>France</t>
  </si>
  <si>
    <t>Georgia</t>
  </si>
  <si>
    <t>Germany</t>
  </si>
  <si>
    <t>Greece</t>
  </si>
  <si>
    <t>Guatemala</t>
  </si>
  <si>
    <t>Iceland</t>
  </si>
  <si>
    <t>Ireland</t>
  </si>
  <si>
    <t>Italy</t>
  </si>
  <si>
    <t>Japan</t>
  </si>
  <si>
    <t>Kyrgyzstan</t>
  </si>
  <si>
    <t>Latvia</t>
  </si>
  <si>
    <t>Lithuania</t>
  </si>
  <si>
    <t>Netherlands</t>
  </si>
  <si>
    <t>New Zealand</t>
  </si>
  <si>
    <t>Norway</t>
  </si>
  <si>
    <t>Portugal</t>
  </si>
  <si>
    <t>Republic of Moldova</t>
  </si>
  <si>
    <t>Romania</t>
  </si>
  <si>
    <t>Slovenia</t>
  </si>
  <si>
    <t>Spain</t>
  </si>
  <si>
    <t>Sweden</t>
  </si>
  <si>
    <t>Switzerland</t>
  </si>
  <si>
    <t>Tajikistan</t>
  </si>
  <si>
    <t>Uzbekistan</t>
  </si>
  <si>
    <t>Definitions &amp; Technical notes:</t>
  </si>
  <si>
    <t>Algeria</t>
  </si>
  <si>
    <t>Azerbaijan</t>
  </si>
  <si>
    <t>Barbados</t>
  </si>
  <si>
    <t>Belarus</t>
  </si>
  <si>
    <t>Belize</t>
  </si>
  <si>
    <t>Benin</t>
  </si>
  <si>
    <t>Bhutan</t>
  </si>
  <si>
    <t>Bulgaria</t>
  </si>
  <si>
    <t>Cameroon</t>
  </si>
  <si>
    <t>Chile</t>
  </si>
  <si>
    <t>Costa Rica</t>
  </si>
  <si>
    <t>Czech Republic</t>
  </si>
  <si>
    <t>Dominica</t>
  </si>
  <si>
    <t>Estonia</t>
  </si>
  <si>
    <t>Gabon</t>
  </si>
  <si>
    <t>Guinea</t>
  </si>
  <si>
    <t>Haiti</t>
  </si>
  <si>
    <t>Honduras</t>
  </si>
  <si>
    <t>Hungary</t>
  </si>
  <si>
    <t>Iran (Islamic Republic of)</t>
  </si>
  <si>
    <t>Jamaica</t>
  </si>
  <si>
    <t>Lebanon</t>
  </si>
  <si>
    <t>Luxembourg</t>
  </si>
  <si>
    <t>Madagascar</t>
  </si>
  <si>
    <t>Mali</t>
  </si>
  <si>
    <t>Malta</t>
  </si>
  <si>
    <t>Mauritania</t>
  </si>
  <si>
    <t>Mauritius</t>
  </si>
  <si>
    <t>Monaco</t>
  </si>
  <si>
    <t>Morocco</t>
  </si>
  <si>
    <t>Nicaragua</t>
  </si>
  <si>
    <t>Niue</t>
  </si>
  <si>
    <t>Pakistan</t>
  </si>
  <si>
    <t>Panama</t>
  </si>
  <si>
    <t>Paraguay</t>
  </si>
  <si>
    <t>Peru</t>
  </si>
  <si>
    <t>Philippines</t>
  </si>
  <si>
    <t>Poland</t>
  </si>
  <si>
    <t>Russian Federation</t>
  </si>
  <si>
    <t>Saint Lucia</t>
  </si>
  <si>
    <t>Slovakia</t>
  </si>
  <si>
    <t>Sri Lanka</t>
  </si>
  <si>
    <t>Togo</t>
  </si>
  <si>
    <t>Trinidad and Tobago</t>
  </si>
  <si>
    <t>Tunisia</t>
  </si>
  <si>
    <t>Turkey</t>
  </si>
  <si>
    <t>Turkmenistan</t>
  </si>
  <si>
    <t>Ukraine</t>
  </si>
  <si>
    <t>Viet Nam</t>
  </si>
  <si>
    <t>Yemen</t>
  </si>
  <si>
    <t>Zambia</t>
  </si>
  <si>
    <t>Albania</t>
  </si>
  <si>
    <t>Argentina</t>
  </si>
  <si>
    <t>Armenia</t>
  </si>
  <si>
    <t>Bahrain</t>
  </si>
  <si>
    <t>Brazil</t>
  </si>
  <si>
    <t>Burkina Faso</t>
  </si>
  <si>
    <t>Burundi</t>
  </si>
  <si>
    <t>Central African Republic</t>
  </si>
  <si>
    <t>Chad</t>
  </si>
  <si>
    <t>Comoros</t>
  </si>
  <si>
    <t>Congo</t>
  </si>
  <si>
    <t>Djibouti</t>
  </si>
  <si>
    <t>Ecuador</t>
  </si>
  <si>
    <t>El Salvador</t>
  </si>
  <si>
    <t>Eritrea</t>
  </si>
  <si>
    <t>Fiji</t>
  </si>
  <si>
    <t>Gambia</t>
  </si>
  <si>
    <t>Guinea-Bissau</t>
  </si>
  <si>
    <t>Guyana</t>
  </si>
  <si>
    <t>Indonesia</t>
  </si>
  <si>
    <t>Israel</t>
  </si>
  <si>
    <t>Jordan</t>
  </si>
  <si>
    <t>Kenya</t>
  </si>
  <si>
    <t>Malawi</t>
  </si>
  <si>
    <t>Mexico</t>
  </si>
  <si>
    <t>Mongolia</t>
  </si>
  <si>
    <t>Mozambique</t>
  </si>
  <si>
    <t>Namibia</t>
  </si>
  <si>
    <t>Nigeria</t>
  </si>
  <si>
    <t>Rwanda</t>
  </si>
  <si>
    <t>Samoa</t>
  </si>
  <si>
    <t>Sao Tome and Principe</t>
  </si>
  <si>
    <t>Senegal</t>
  </si>
  <si>
    <t>Seychelles</t>
  </si>
  <si>
    <t>Thailand</t>
  </si>
  <si>
    <t>Tonga</t>
  </si>
  <si>
    <t>Uganda</t>
  </si>
  <si>
    <t>United Arab Emirates</t>
  </si>
  <si>
    <t>Uruguay</t>
  </si>
  <si>
    <t>Vanuatu</t>
  </si>
  <si>
    <t>Zimbabwe</t>
  </si>
  <si>
    <t>Bahamas</t>
  </si>
  <si>
    <t>Bangladesh</t>
  </si>
  <si>
    <t>Botswana</t>
  </si>
  <si>
    <t>Canada</t>
  </si>
  <si>
    <t>China</t>
  </si>
  <si>
    <t>Cook Islands</t>
  </si>
  <si>
    <t>Egypt</t>
  </si>
  <si>
    <t>Ghana</t>
  </si>
  <si>
    <t>Grenada</t>
  </si>
  <si>
    <t>India</t>
  </si>
  <si>
    <t>Kazakhstan</t>
  </si>
  <si>
    <t>Kiribati</t>
  </si>
  <si>
    <t>Liechtenstein</t>
  </si>
  <si>
    <t>Malaysia</t>
  </si>
  <si>
    <t>Maldives</t>
  </si>
  <si>
    <t>Nauru</t>
  </si>
  <si>
    <t>Nepal</t>
  </si>
  <si>
    <t>Niger</t>
  </si>
  <si>
    <t>Palau</t>
  </si>
  <si>
    <t>Papua New Guinea</t>
  </si>
  <si>
    <t>Saint Kitts and Nevis</t>
  </si>
  <si>
    <t>Saudi Arabia</t>
  </si>
  <si>
    <t>Singapore</t>
  </si>
  <si>
    <t>South Africa</t>
  </si>
  <si>
    <t>Afghanistan</t>
  </si>
  <si>
    <t>Angola</t>
  </si>
  <si>
    <t>Aruba</t>
  </si>
  <si>
    <t>Bermuda</t>
  </si>
  <si>
    <t>Bosnia and Herzegovina</t>
  </si>
  <si>
    <t>British Virgin Islands</t>
  </si>
  <si>
    <t>Brunei Darussalam</t>
  </si>
  <si>
    <t>Cayman Islands</t>
  </si>
  <si>
    <t>Cyprus</t>
  </si>
  <si>
    <t>Faeroe Islands</t>
  </si>
  <si>
    <t>Falkland Islands (Malvinas)</t>
  </si>
  <si>
    <t>French Guiana</t>
  </si>
  <si>
    <t>French Polynesia</t>
  </si>
  <si>
    <t>Gibraltar</t>
  </si>
  <si>
    <t>Greenland</t>
  </si>
  <si>
    <t>Guadeloupe</t>
  </si>
  <si>
    <t>Iraq</t>
  </si>
  <si>
    <t>Kuwait</t>
  </si>
  <si>
    <t>Liberia</t>
  </si>
  <si>
    <t>Martinique</t>
  </si>
  <si>
    <t>Montserrat</t>
  </si>
  <si>
    <t>Myanmar</t>
  </si>
  <si>
    <t>New Caledonia</t>
  </si>
  <si>
    <t>Oman</t>
  </si>
  <si>
    <t>Réunion</t>
  </si>
  <si>
    <t>Saint Helena</t>
  </si>
  <si>
    <t>Saint Pierre and Miquelon</t>
  </si>
  <si>
    <t>Sierra Leone</t>
  </si>
  <si>
    <t>Solomon Islands</t>
  </si>
  <si>
    <t>Somalia</t>
  </si>
  <si>
    <t>Suriname</t>
  </si>
  <si>
    <t>Syrian Arab Republic</t>
  </si>
  <si>
    <t>Timor-Leste</t>
  </si>
  <si>
    <t>...</t>
  </si>
  <si>
    <t>Anguilla</t>
  </si>
  <si>
    <t>Marshall Islands</t>
  </si>
  <si>
    <t>Wallis and Futuna Islands</t>
  </si>
  <si>
    <t>Environmental Indicators and Selected Time Series</t>
  </si>
  <si>
    <r>
      <t>CO</t>
    </r>
    <r>
      <rPr>
        <b/>
        <vertAlign val="subscript"/>
        <sz val="13"/>
        <rFont val="Arial"/>
        <family val="2"/>
      </rPr>
      <t>2</t>
    </r>
    <r>
      <rPr>
        <b/>
        <sz val="13"/>
        <rFont val="Arial"/>
        <family val="2"/>
      </rPr>
      <t xml:space="preserve"> emissions</t>
    </r>
  </si>
  <si>
    <t>Choose a country from the following drop-down list:</t>
  </si>
  <si>
    <t>mio. tonnes</t>
  </si>
  <si>
    <t>Country</t>
  </si>
  <si>
    <t>TableRef</t>
  </si>
  <si>
    <t>Andorra</t>
  </si>
  <si>
    <t>Turks and Caicos Islands</t>
  </si>
  <si>
    <t>Cambodia</t>
  </si>
  <si>
    <t>Colombia</t>
  </si>
  <si>
    <t>Denmark</t>
  </si>
  <si>
    <t>Equatorial Guinea</t>
  </si>
  <si>
    <t>Qatar</t>
  </si>
  <si>
    <t>Swaziland</t>
  </si>
  <si>
    <t>Venezuela (Bolivarian Republic of)</t>
  </si>
  <si>
    <t>Source:</t>
  </si>
  <si>
    <t xml:space="preserve">Data Quality: </t>
  </si>
  <si>
    <t>China, Hong Kong Special Administrative Region</t>
  </si>
  <si>
    <t>China, Macao Special Administrative Region</t>
  </si>
  <si>
    <t>Democratic Republic of the Congo</t>
  </si>
  <si>
    <t>Lao People's Democratic Republic</t>
  </si>
  <si>
    <t>Lesotho</t>
  </si>
  <si>
    <t>Montenegro</t>
  </si>
  <si>
    <t>Saint Vincent and the Grenadines</t>
  </si>
  <si>
    <t>Serbia</t>
  </si>
  <si>
    <t>State of Palestine</t>
  </si>
  <si>
    <t>The former Yugoslav Republic of Macedonia</t>
  </si>
  <si>
    <t>United Republic of Tanzania</t>
  </si>
  <si>
    <t>Micronesia (Federated States of)</t>
  </si>
  <si>
    <t>Libya</t>
  </si>
  <si>
    <t>Republic of Korea</t>
  </si>
  <si>
    <t>United Kingdom of Great Britain and Northern Ireland</t>
  </si>
  <si>
    <t>United States of America</t>
  </si>
  <si>
    <t>Bolivia (Plurinational State of)</t>
  </si>
  <si>
    <t>Cabo Verde</t>
  </si>
  <si>
    <t>Côte d'Ivoire</t>
  </si>
  <si>
    <t>Democratic People's Republic of Korea</t>
  </si>
  <si>
    <r>
      <t>Last update:</t>
    </r>
    <r>
      <rPr>
        <sz val="12"/>
        <rFont val="Arial"/>
        <family val="2"/>
      </rPr>
      <t xml:space="preserve"> February 2016</t>
    </r>
  </si>
  <si>
    <t>UNSD Millennium Development Goals Indicators database.</t>
  </si>
  <si>
    <t>… denotes no data available.</t>
  </si>
  <si>
    <r>
      <rPr>
        <sz val="8"/>
        <rFont val="Arial"/>
        <family val="2"/>
      </rPr>
      <t xml:space="preserve">See: </t>
    </r>
    <r>
      <rPr>
        <u/>
        <sz val="8"/>
        <color theme="10"/>
        <rFont val="Arial"/>
        <family val="2"/>
      </rPr>
      <t>http://mdgs.un.org/unsd/mdg/Data.aspx</t>
    </r>
    <r>
      <rPr>
        <sz val="8"/>
        <rFont val="Arial"/>
        <family val="2"/>
      </rPr>
      <t xml:space="preserve"> .</t>
    </r>
  </si>
  <si>
    <r>
      <t>For Annex 1 countries, data originally come from UNFCCC.  UNFCCC has developed standardised methods for calculating CO</t>
    </r>
    <r>
      <rPr>
        <vertAlign val="subscript"/>
        <sz val="8"/>
        <rFont val="Arial"/>
        <family val="2"/>
      </rPr>
      <t>2</t>
    </r>
    <r>
      <rPr>
        <sz val="8"/>
        <rFont val="Arial"/>
        <family val="2"/>
      </rPr>
      <t xml:space="preserve"> emissions, which are widely used. For non-Annex 1 countries, data are from estimates of  CO</t>
    </r>
    <r>
      <rPr>
        <vertAlign val="subscript"/>
        <sz val="8"/>
        <rFont val="Arial"/>
        <family val="2"/>
      </rPr>
      <t>2</t>
    </r>
    <r>
      <rPr>
        <sz val="8"/>
        <rFont val="Arial"/>
        <family val="2"/>
      </rPr>
      <t xml:space="preserve"> emissions made by the Carbon Dioxide Information Analysis Center (CDIAC).</t>
    </r>
    <r>
      <rPr>
        <sz val="8"/>
        <rFont val="Arial"/>
        <family val="2"/>
      </rPr>
      <t xml:space="preserve"> CDIAC acquires or compiles, quality assures, documents, archives, and distributes data and other information concerning carbon dioxide.  </t>
    </r>
  </si>
  <si>
    <r>
      <rPr>
        <sz val="8"/>
        <rFont val="Arial"/>
        <family val="2"/>
      </rPr>
      <t xml:space="preserve">See: </t>
    </r>
    <r>
      <rPr>
        <u/>
        <sz val="8"/>
        <color theme="10"/>
        <rFont val="Arial"/>
        <family val="2"/>
      </rPr>
      <t>http://cdiac.ornl.gov/</t>
    </r>
    <r>
      <rPr>
        <sz val="8"/>
        <rFont val="Arial"/>
        <family val="2"/>
      </rPr>
      <t xml:space="preserve"> .</t>
    </r>
  </si>
  <si>
    <r>
      <rPr>
        <b/>
        <sz val="8"/>
        <rFont val="Arial"/>
        <family val="2"/>
      </rPr>
      <t>Total CO</t>
    </r>
    <r>
      <rPr>
        <b/>
        <vertAlign val="subscript"/>
        <sz val="8"/>
        <rFont val="Arial"/>
        <family val="2"/>
      </rPr>
      <t>2</t>
    </r>
    <r>
      <rPr>
        <b/>
        <sz val="8"/>
        <rFont val="Arial"/>
        <family val="2"/>
      </rPr>
      <t xml:space="preserve"> emission</t>
    </r>
    <r>
      <rPr>
        <sz val="8"/>
        <rFont val="Arial"/>
        <family val="2"/>
      </rPr>
      <t>: Estimates of total carbon dioxide (CO</t>
    </r>
    <r>
      <rPr>
        <vertAlign val="subscript"/>
        <sz val="8"/>
        <rFont val="Arial"/>
        <family val="2"/>
      </rPr>
      <t>2</t>
    </r>
    <r>
      <rPr>
        <sz val="8"/>
        <rFont val="Arial"/>
        <family val="2"/>
      </rPr>
      <t>) emissions include anthropogenic emissions, less removal by sinks, of carbon dioxide (CO</t>
    </r>
    <r>
      <rPr>
        <vertAlign val="subscript"/>
        <sz val="8"/>
        <rFont val="Arial"/>
        <family val="2"/>
      </rPr>
      <t>2</t>
    </r>
    <r>
      <rPr>
        <sz val="8"/>
        <rFont val="Arial"/>
        <family val="2"/>
      </rPr>
      <t>). The term “total” implies that emissions from all national activities are considered. The typical sectors for which CO</t>
    </r>
    <r>
      <rPr>
        <vertAlign val="subscript"/>
        <sz val="8"/>
        <rFont val="Arial"/>
        <family val="2"/>
      </rPr>
      <t>2</t>
    </r>
    <r>
      <rPr>
        <sz val="8"/>
        <rFont val="Arial"/>
        <family val="2"/>
      </rPr>
      <t xml:space="preserve"> emissions/removals are estimated are energy, industrial processes, agriculture, waste, and the sector of land use, land-use change and forestry (LULUCF).
National reporting to the United Nations Framework Convention on Climate Change that follows the Intergovernmental Panel on Climate Change guidelines is based on national emission inventories and covers all sources of anthropogenic carbon dioxide emissions as well as carbon sinks (such as forests).
CO</t>
    </r>
    <r>
      <rPr>
        <vertAlign val="subscript"/>
        <sz val="8"/>
        <rFont val="Arial"/>
        <family val="2"/>
      </rPr>
      <t>2</t>
    </r>
    <r>
      <rPr>
        <sz val="8"/>
        <rFont val="Arial"/>
        <family val="2"/>
      </rPr>
      <t xml:space="preserve"> emissions/removals by land use, land-use change and forestry are often known with much less certainty than emissions from the other sectors, or emissions/removals estimates for LULUCF may not be available at all. In such cases, “total” emissions can be calculated as the sum of emissions for the sectors of energy, industrial processes, agriculture, and waste.</t>
    </r>
  </si>
  <si>
    <r>
      <t>Carbon dioxide is only one of greenhouse gases (GHGs) and therefore CO</t>
    </r>
    <r>
      <rPr>
        <vertAlign val="subscript"/>
        <sz val="8"/>
        <rFont val="Arial"/>
        <family val="2"/>
      </rPr>
      <t>2</t>
    </r>
    <r>
      <rPr>
        <sz val="8"/>
        <rFont val="Arial"/>
        <family val="2"/>
      </rPr>
      <t xml:space="preserve"> emissions are smaller than the overall GHG emissions. Accordingly, the overall impact on climate may be underestimated if only CO</t>
    </r>
    <r>
      <rPr>
        <vertAlign val="subscript"/>
        <sz val="8"/>
        <rFont val="Arial"/>
        <family val="2"/>
      </rPr>
      <t>2</t>
    </r>
    <r>
      <rPr>
        <sz val="8"/>
        <rFont val="Arial"/>
        <family val="2"/>
      </rPr>
      <t xml:space="preserve"> emissions are included in the estimate.</t>
    </r>
  </si>
  <si>
    <r>
      <t>Data on CO</t>
    </r>
    <r>
      <rPr>
        <vertAlign val="subscript"/>
        <sz val="8"/>
        <rFont val="Arial"/>
        <family val="2"/>
      </rPr>
      <t>2</t>
    </r>
    <r>
      <rPr>
        <sz val="8"/>
        <rFont val="Arial"/>
        <family val="2"/>
      </rPr>
      <t xml:space="preserve"> emissions/removals from forests and land-use changes usually have lower availability and greater uncertainty than data on CO</t>
    </r>
    <r>
      <rPr>
        <vertAlign val="subscript"/>
        <sz val="8"/>
        <rFont val="Arial"/>
        <family val="2"/>
      </rPr>
      <t>2</t>
    </r>
    <r>
      <rPr>
        <sz val="8"/>
        <rFont val="Arial"/>
        <family val="2"/>
      </rPr>
      <t xml:space="preserve"> emissions from the sectors of energy, industrial processes, agriculture, and waste. Therefore, in practice CO</t>
    </r>
    <r>
      <rPr>
        <vertAlign val="subscript"/>
        <sz val="8"/>
        <rFont val="Arial"/>
        <family val="2"/>
      </rPr>
      <t>2</t>
    </r>
    <r>
      <rPr>
        <sz val="8"/>
        <rFont val="Arial"/>
        <family val="2"/>
      </rPr>
      <t xml:space="preserve"> emissions/removals from forests and land-use changes are not always included into national totals.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</si>
</sst>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409]d\-mmm\-yy;@"/>
    <numFmt numFmtId="166" formatCode="###\ ###\ ###\ ##0"/>
    <numFmt numFmtId="167" formatCode="###\ ###\ ###\ ##0.00"/>
  </numFmts>
  <fonts count="39" x14ac:knownFonts="1">
    <font>
      <sz val="10"/>
      <name val="Arial"/>
    </font>
    <font>
      <sz val="11"/>
      <color theme="1"/>
      <name val="Calibri"/>
      <family val="2"/>
      <scheme val="minor"/>
    </font>
    <font>
      <sz val="10"/>
      <name val="Arial"/>
      <family val="2"/>
    </font>
    <font>
      <b/>
      <sz val="10"/>
      <name val="Arial"/>
      <family val="2"/>
    </font>
    <font>
      <b/>
      <sz val="10"/>
      <name val="Arial"/>
      <family val="2"/>
    </font>
    <font>
      <sz val="8"/>
      <name val="Arial"/>
      <family val="2"/>
    </font>
    <font>
      <sz val="8"/>
      <name val="Arial"/>
      <family val="2"/>
    </font>
    <font>
      <i/>
      <sz val="8"/>
      <name val="Arial"/>
      <family val="2"/>
    </font>
    <font>
      <vertAlign val="subscript"/>
      <sz val="8"/>
      <name val="Arial"/>
      <family val="2"/>
    </font>
    <font>
      <sz val="10"/>
      <color indexed="8"/>
      <name val="Arial"/>
      <family val="2"/>
    </font>
    <font>
      <sz val="8"/>
      <color indexed="8"/>
      <name val="Arial"/>
      <family val="2"/>
    </font>
    <font>
      <b/>
      <sz val="8"/>
      <color indexed="8"/>
      <name val="Arial"/>
      <family val="2"/>
    </font>
    <font>
      <sz val="10"/>
      <name val="Arial"/>
      <family val="2"/>
    </font>
    <font>
      <b/>
      <i/>
      <u/>
      <sz val="9"/>
      <name val="Arial"/>
      <family val="2"/>
    </font>
    <font>
      <b/>
      <i/>
      <u/>
      <sz val="8"/>
      <name val="Arial"/>
      <family val="2"/>
    </font>
    <font>
      <b/>
      <u/>
      <sz val="9"/>
      <name val="Arial"/>
      <family val="2"/>
    </font>
    <font>
      <vertAlign val="superscript"/>
      <sz val="8"/>
      <name val="Arial"/>
      <family val="2"/>
    </font>
    <font>
      <i/>
      <sz val="10"/>
      <name val="Arial"/>
      <family val="2"/>
    </font>
    <font>
      <i/>
      <vertAlign val="superscript"/>
      <sz val="8"/>
      <name val="Arial"/>
      <family val="2"/>
    </font>
    <font>
      <b/>
      <sz val="15"/>
      <name val="Arial"/>
      <family val="2"/>
    </font>
    <font>
      <b/>
      <sz val="13"/>
      <name val="Arial"/>
      <family val="2"/>
    </font>
    <font>
      <b/>
      <vertAlign val="subscript"/>
      <sz val="13"/>
      <name val="Arial"/>
      <family val="2"/>
    </font>
    <font>
      <b/>
      <sz val="10"/>
      <color indexed="12"/>
      <name val="Arial"/>
      <family val="2"/>
    </font>
    <font>
      <b/>
      <sz val="10"/>
      <color indexed="8"/>
      <name val="Arial"/>
      <family val="2"/>
    </font>
    <font>
      <sz val="10"/>
      <color indexed="9"/>
      <name val="Arial"/>
      <family val="2"/>
    </font>
    <font>
      <b/>
      <i/>
      <sz val="9"/>
      <color indexed="9"/>
      <name val="Arial"/>
      <family val="2"/>
    </font>
    <font>
      <b/>
      <sz val="10"/>
      <color indexed="9"/>
      <name val="Arial"/>
      <family val="2"/>
    </font>
    <font>
      <b/>
      <sz val="8"/>
      <color indexed="9"/>
      <name val="Arial"/>
      <family val="2"/>
    </font>
    <font>
      <i/>
      <sz val="12"/>
      <name val="Arial"/>
      <family val="2"/>
    </font>
    <font>
      <sz val="12"/>
      <name val="Arial"/>
      <family val="2"/>
    </font>
    <font>
      <sz val="1"/>
      <color indexed="9"/>
      <name val="Arial"/>
      <family val="2"/>
    </font>
    <font>
      <sz val="2"/>
      <color indexed="9"/>
      <name val="Arial"/>
      <family val="2"/>
    </font>
    <font>
      <u/>
      <sz val="10"/>
      <color theme="10"/>
      <name val="Arial"/>
      <family val="2"/>
    </font>
    <font>
      <sz val="9"/>
      <color rgb="FF333333"/>
      <name val="Tahoma"/>
      <family val="2"/>
    </font>
    <font>
      <u/>
      <sz val="8"/>
      <color theme="10"/>
      <name val="Arial"/>
      <family val="2"/>
    </font>
    <font>
      <b/>
      <sz val="8"/>
      <name val="Arial"/>
      <family val="2"/>
    </font>
    <font>
      <b/>
      <vertAlign val="subscript"/>
      <sz val="8"/>
      <name val="Arial"/>
      <family val="2"/>
    </font>
    <font>
      <sz val="8"/>
      <color theme="1"/>
      <name val="Calibri"/>
      <family val="2"/>
      <scheme val="minor"/>
    </font>
    <font>
      <sz val="8"/>
      <color indexed="9"/>
      <name val="Arial"/>
      <family val="2"/>
    </font>
  </fonts>
  <fills count="8">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3"/>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9" fillId="0" borderId="0"/>
    <xf numFmtId="0" fontId="9" fillId="0" borderId="0"/>
    <xf numFmtId="0" fontId="9" fillId="0" borderId="0"/>
    <xf numFmtId="0" fontId="9" fillId="0" borderId="0"/>
    <xf numFmtId="0" fontId="32" fillId="0" borderId="0" applyNumberFormat="0" applyFill="0" applyBorder="0" applyAlignment="0" applyProtection="0"/>
    <xf numFmtId="0" fontId="12" fillId="0" borderId="0"/>
    <xf numFmtId="0" fontId="2" fillId="0" borderId="0"/>
    <xf numFmtId="0" fontId="32" fillId="0" borderId="0" applyNumberFormat="0" applyFill="0" applyBorder="0" applyAlignment="0" applyProtection="0"/>
    <xf numFmtId="0" fontId="1" fillId="0" borderId="0"/>
    <xf numFmtId="0" fontId="37" fillId="0" borderId="0"/>
  </cellStyleXfs>
  <cellXfs count="121">
    <xf numFmtId="0" fontId="0" fillId="0" borderId="0" xfId="0"/>
    <xf numFmtId="0" fontId="19" fillId="2" borderId="0" xfId="0" applyFont="1" applyFill="1" applyAlignment="1" applyProtection="1">
      <alignment horizontal="left"/>
      <protection locked="0"/>
    </xf>
    <xf numFmtId="0" fontId="22" fillId="2" borderId="0" xfId="0" applyFont="1" applyFill="1" applyProtection="1">
      <protection locked="0"/>
    </xf>
    <xf numFmtId="167" fontId="10" fillId="3" borderId="0" xfId="3" applyNumberFormat="1" applyFont="1" applyFill="1" applyBorder="1" applyAlignment="1" applyProtection="1">
      <alignment horizontal="left"/>
      <protection locked="0"/>
    </xf>
    <xf numFmtId="2" fontId="23" fillId="4" borderId="0" xfId="4" applyNumberFormat="1" applyFont="1" applyFill="1" applyBorder="1" applyAlignment="1" applyProtection="1">
      <alignment horizontal="left" vertical="center"/>
      <protection locked="0"/>
    </xf>
    <xf numFmtId="0" fontId="7" fillId="5" borderId="1" xfId="0" applyFont="1" applyFill="1" applyBorder="1" applyAlignment="1" applyProtection="1">
      <alignment horizontal="right"/>
      <protection hidden="1"/>
    </xf>
    <xf numFmtId="0" fontId="7" fillId="5" borderId="2" xfId="0" applyFont="1" applyFill="1" applyBorder="1" applyAlignment="1" applyProtection="1">
      <alignment horizontal="right"/>
      <protection hidden="1"/>
    </xf>
    <xf numFmtId="0" fontId="5" fillId="5" borderId="2" xfId="0" applyFont="1" applyFill="1" applyBorder="1" applyAlignment="1" applyProtection="1">
      <alignment horizontal="right"/>
      <protection hidden="1"/>
    </xf>
    <xf numFmtId="0" fontId="2" fillId="5" borderId="2" xfId="0" applyFont="1" applyFill="1" applyBorder="1" applyProtection="1">
      <protection hidden="1"/>
    </xf>
    <xf numFmtId="165" fontId="6" fillId="5" borderId="2" xfId="0" applyNumberFormat="1" applyFont="1" applyFill="1" applyBorder="1" applyAlignment="1" applyProtection="1">
      <alignment horizontal="center"/>
      <protection hidden="1"/>
    </xf>
    <xf numFmtId="0" fontId="0" fillId="5" borderId="3" xfId="0" applyFill="1" applyBorder="1" applyProtection="1">
      <protection hidden="1"/>
    </xf>
    <xf numFmtId="0" fontId="7" fillId="5" borderId="4" xfId="0" applyFont="1" applyFill="1" applyBorder="1" applyAlignment="1" applyProtection="1">
      <alignment horizontal="right"/>
      <protection hidden="1"/>
    </xf>
    <xf numFmtId="0" fontId="7" fillId="5" borderId="0" xfId="0" applyFont="1" applyFill="1" applyBorder="1" applyAlignment="1" applyProtection="1">
      <alignment horizontal="right"/>
      <protection hidden="1"/>
    </xf>
    <xf numFmtId="0" fontId="5" fillId="5" borderId="0" xfId="0" applyFont="1" applyFill="1" applyBorder="1" applyAlignment="1" applyProtection="1">
      <alignment horizontal="right"/>
      <protection hidden="1"/>
    </xf>
    <xf numFmtId="0" fontId="2" fillId="5" borderId="0" xfId="0" applyFont="1" applyFill="1" applyBorder="1" applyProtection="1">
      <protection hidden="1"/>
    </xf>
    <xf numFmtId="165" fontId="6" fillId="5" borderId="0" xfId="0" applyNumberFormat="1" applyFont="1" applyFill="1" applyBorder="1" applyAlignment="1" applyProtection="1">
      <alignment horizontal="center"/>
      <protection hidden="1"/>
    </xf>
    <xf numFmtId="0" fontId="0" fillId="5" borderId="5" xfId="0" applyFill="1" applyBorder="1" applyProtection="1">
      <protection hidden="1"/>
    </xf>
    <xf numFmtId="0" fontId="7" fillId="5" borderId="6" xfId="0" applyFont="1" applyFill="1" applyBorder="1" applyAlignment="1" applyProtection="1">
      <alignment horizontal="right"/>
      <protection hidden="1"/>
    </xf>
    <xf numFmtId="0" fontId="7" fillId="5" borderId="7" xfId="0" applyFont="1" applyFill="1" applyBorder="1" applyAlignment="1" applyProtection="1">
      <alignment horizontal="right"/>
      <protection hidden="1"/>
    </xf>
    <xf numFmtId="0" fontId="5" fillId="5" borderId="7" xfId="0" applyFont="1" applyFill="1" applyBorder="1" applyAlignment="1" applyProtection="1">
      <alignment horizontal="right"/>
      <protection hidden="1"/>
    </xf>
    <xf numFmtId="0" fontId="2" fillId="5" borderId="7" xfId="0" applyFont="1" applyFill="1" applyBorder="1" applyProtection="1">
      <protection hidden="1"/>
    </xf>
    <xf numFmtId="165" fontId="6" fillId="5" borderId="7" xfId="0" applyNumberFormat="1" applyFont="1" applyFill="1" applyBorder="1" applyAlignment="1" applyProtection="1">
      <alignment horizontal="center"/>
      <protection hidden="1"/>
    </xf>
    <xf numFmtId="0" fontId="0" fillId="5" borderId="8" xfId="0" applyFill="1" applyBorder="1" applyProtection="1">
      <protection hidden="1"/>
    </xf>
    <xf numFmtId="2" fontId="26" fillId="0" borderId="0" xfId="4" applyNumberFormat="1" applyFont="1" applyFill="1" applyBorder="1" applyAlignment="1" applyProtection="1">
      <alignment horizontal="left" vertical="center"/>
      <protection hidden="1"/>
    </xf>
    <xf numFmtId="0" fontId="27" fillId="0" borderId="0" xfId="4" applyNumberFormat="1" applyFont="1" applyFill="1" applyBorder="1" applyAlignment="1" applyProtection="1">
      <alignment horizontal="right" vertical="center"/>
      <protection hidden="1"/>
    </xf>
    <xf numFmtId="0" fontId="24" fillId="0" borderId="0" xfId="0" applyFont="1" applyAlignment="1" applyProtection="1">
      <alignment horizontal="left"/>
      <protection hidden="1"/>
    </xf>
    <xf numFmtId="2" fontId="24" fillId="0" borderId="0" xfId="0" applyNumberFormat="1" applyFont="1" applyAlignment="1" applyProtection="1">
      <alignment wrapText="1"/>
      <protection hidden="1"/>
    </xf>
    <xf numFmtId="2" fontId="24" fillId="0" borderId="0" xfId="0" applyNumberFormat="1" applyFont="1" applyProtection="1">
      <protection hidden="1"/>
    </xf>
    <xf numFmtId="0" fontId="24" fillId="0" borderId="0" xfId="0" applyFont="1" applyProtection="1">
      <protection locked="0"/>
    </xf>
    <xf numFmtId="0" fontId="0" fillId="2" borderId="0" xfId="0" applyFill="1" applyAlignment="1" applyProtection="1">
      <alignment horizontal="left"/>
      <protection locked="0"/>
    </xf>
    <xf numFmtId="0" fontId="0" fillId="2" borderId="0" xfId="0" applyFill="1" applyProtection="1">
      <protection locked="0"/>
    </xf>
    <xf numFmtId="164" fontId="0" fillId="2" borderId="0" xfId="0" applyNumberFormat="1" applyFill="1" applyAlignment="1" applyProtection="1">
      <alignment horizontal="right"/>
      <protection locked="0"/>
    </xf>
    <xf numFmtId="0" fontId="0" fillId="0" borderId="0" xfId="0" applyProtection="1">
      <protection locked="0"/>
    </xf>
    <xf numFmtId="0" fontId="5" fillId="2" borderId="0" xfId="0" applyFont="1" applyFill="1" applyAlignment="1" applyProtection="1">
      <alignment horizontal="left"/>
      <protection locked="0"/>
    </xf>
    <xf numFmtId="166" fontId="2" fillId="2" borderId="0" xfId="0" applyNumberFormat="1" applyFont="1" applyFill="1" applyAlignment="1" applyProtection="1">
      <alignment horizontal="right"/>
      <protection locked="0"/>
    </xf>
    <xf numFmtId="0" fontId="2" fillId="2" borderId="0" xfId="0" applyFont="1" applyFill="1" applyProtection="1">
      <protection locked="0"/>
    </xf>
    <xf numFmtId="0" fontId="3" fillId="2" borderId="0" xfId="0" applyFont="1" applyFill="1" applyAlignment="1" applyProtection="1">
      <alignment horizontal="left"/>
      <protection locked="0"/>
    </xf>
    <xf numFmtId="0" fontId="20" fillId="2" borderId="0" xfId="0" applyFont="1" applyFill="1" applyAlignment="1" applyProtection="1">
      <alignment horizontal="left"/>
      <protection locked="0"/>
    </xf>
    <xf numFmtId="0" fontId="7" fillId="2" borderId="0" xfId="0" applyFont="1" applyFill="1" applyAlignment="1" applyProtection="1">
      <alignment horizontal="right"/>
      <protection locked="0"/>
    </xf>
    <xf numFmtId="0" fontId="5" fillId="2" borderId="0" xfId="0" applyFont="1" applyFill="1" applyAlignment="1" applyProtection="1">
      <alignment horizontal="right"/>
      <protection locked="0"/>
    </xf>
    <xf numFmtId="165" fontId="6" fillId="2" borderId="0" xfId="0" applyNumberFormat="1" applyFont="1" applyFill="1" applyAlignment="1" applyProtection="1">
      <protection locked="0"/>
    </xf>
    <xf numFmtId="0" fontId="4" fillId="2" borderId="0" xfId="0" applyFont="1" applyFill="1" applyAlignment="1" applyProtection="1">
      <alignment horizontal="left"/>
      <protection locked="0"/>
    </xf>
    <xf numFmtId="165" fontId="6" fillId="2" borderId="0" xfId="0" applyNumberFormat="1" applyFont="1" applyFill="1" applyAlignment="1" applyProtection="1">
      <alignment horizontal="center"/>
      <protection locked="0"/>
    </xf>
    <xf numFmtId="0" fontId="12" fillId="2" borderId="0" xfId="0" applyFont="1" applyFill="1" applyAlignment="1" applyProtection="1">
      <alignment horizontal="left"/>
      <protection locked="0"/>
    </xf>
    <xf numFmtId="165" fontId="6" fillId="2" borderId="0" xfId="0" applyNumberFormat="1" applyFont="1" applyFill="1" applyBorder="1" applyAlignment="1" applyProtection="1">
      <alignment horizontal="left"/>
      <protection locked="0"/>
    </xf>
    <xf numFmtId="0" fontId="11" fillId="4" borderId="0" xfId="4" applyNumberFormat="1" applyFont="1" applyFill="1" applyBorder="1" applyAlignment="1" applyProtection="1">
      <alignment horizontal="right" vertical="center"/>
      <protection locked="0"/>
    </xf>
    <xf numFmtId="167" fontId="10" fillId="0" borderId="0" xfId="2" applyNumberFormat="1" applyFont="1" applyFill="1" applyBorder="1" applyAlignment="1" applyProtection="1">
      <alignment horizontal="right" wrapText="1"/>
      <protection locked="0"/>
    </xf>
    <xf numFmtId="167" fontId="10" fillId="0" borderId="0" xfId="2" applyNumberFormat="1" applyFont="1" applyFill="1" applyBorder="1" applyAlignment="1" applyProtection="1">
      <alignment horizontal="right"/>
      <protection locked="0"/>
    </xf>
    <xf numFmtId="167" fontId="10" fillId="3" borderId="0" xfId="2" applyNumberFormat="1" applyFont="1" applyFill="1" applyBorder="1" applyAlignment="1" applyProtection="1">
      <alignment wrapText="1"/>
      <protection locked="0"/>
    </xf>
    <xf numFmtId="167" fontId="10" fillId="3" borderId="0" xfId="2" applyNumberFormat="1" applyFont="1" applyFill="1" applyBorder="1" applyAlignment="1" applyProtection="1">
      <alignment horizontal="right" wrapText="1"/>
      <protection locked="0"/>
    </xf>
    <xf numFmtId="167" fontId="10" fillId="3" borderId="0" xfId="2" applyNumberFormat="1" applyFont="1" applyFill="1" applyBorder="1" applyAlignment="1" applyProtection="1">
      <alignment horizontal="right"/>
      <protection locked="0"/>
    </xf>
    <xf numFmtId="167" fontId="10" fillId="0" borderId="0" xfId="1" applyNumberFormat="1" applyFont="1" applyBorder="1" applyProtection="1">
      <protection locked="0"/>
    </xf>
    <xf numFmtId="0" fontId="13" fillId="0" borderId="0" xfId="0" applyFont="1" applyAlignment="1" applyProtection="1">
      <alignment horizontal="left"/>
      <protection locked="0"/>
    </xf>
    <xf numFmtId="166" fontId="13" fillId="0" borderId="0" xfId="0" applyNumberFormat="1" applyFont="1" applyAlignment="1" applyProtection="1">
      <alignment horizontal="left"/>
      <protection locked="0"/>
    </xf>
    <xf numFmtId="0" fontId="14" fillId="0" borderId="0" xfId="0" applyFont="1" applyAlignment="1" applyProtection="1">
      <alignment horizontal="left"/>
      <protection locked="0"/>
    </xf>
    <xf numFmtId="0" fontId="5" fillId="0" borderId="0" xfId="0" applyFont="1" applyProtection="1">
      <protection locked="0"/>
    </xf>
    <xf numFmtId="0" fontId="5" fillId="0" borderId="0" xfId="0" applyFont="1" applyAlignment="1" applyProtection="1">
      <alignment horizontal="right"/>
      <protection locked="0"/>
    </xf>
    <xf numFmtId="164" fontId="0" fillId="0" borderId="0" xfId="0" applyNumberFormat="1" applyAlignment="1" applyProtection="1">
      <alignment horizontal="right"/>
      <protection locked="0"/>
    </xf>
    <xf numFmtId="0" fontId="15" fillId="0" borderId="0" xfId="0" applyFont="1" applyAlignment="1" applyProtection="1">
      <alignment wrapText="1"/>
      <protection locked="0"/>
    </xf>
    <xf numFmtId="0" fontId="25" fillId="0" borderId="0" xfId="0" applyFont="1" applyProtection="1">
      <protection locked="0"/>
    </xf>
    <xf numFmtId="2" fontId="0" fillId="0" borderId="0" xfId="0" applyNumberFormat="1" applyAlignment="1" applyProtection="1">
      <alignment horizontal="right"/>
      <protection locked="0"/>
    </xf>
    <xf numFmtId="167" fontId="16" fillId="0" borderId="0" xfId="0" applyNumberFormat="1" applyFont="1" applyAlignment="1" applyProtection="1">
      <alignment horizontal="left"/>
      <protection locked="0"/>
    </xf>
    <xf numFmtId="164" fontId="17" fillId="0" borderId="0" xfId="0" applyNumberFormat="1" applyFont="1" applyAlignment="1" applyProtection="1">
      <alignment horizontal="left"/>
      <protection locked="0"/>
    </xf>
    <xf numFmtId="0" fontId="16" fillId="0" borderId="0" xfId="0" applyFont="1" applyAlignment="1" applyProtection="1">
      <alignment horizontal="left"/>
      <protection locked="0"/>
    </xf>
    <xf numFmtId="2" fontId="16" fillId="0" borderId="0" xfId="0" applyNumberFormat="1" applyFont="1" applyAlignment="1" applyProtection="1">
      <alignment horizontal="left"/>
      <protection locked="0"/>
    </xf>
    <xf numFmtId="0" fontId="18" fillId="0" borderId="0" xfId="0" applyFont="1" applyAlignment="1" applyProtection="1">
      <alignment horizontal="left"/>
      <protection locked="0"/>
    </xf>
    <xf numFmtId="167" fontId="0" fillId="0" borderId="0" xfId="0" applyNumberFormat="1" applyAlignment="1" applyProtection="1">
      <alignment horizontal="right"/>
      <protection locked="0"/>
    </xf>
    <xf numFmtId="0" fontId="5" fillId="0" borderId="0" xfId="0" applyFont="1" applyAlignment="1" applyProtection="1">
      <alignment wrapText="1"/>
      <protection locked="0"/>
    </xf>
    <xf numFmtId="167" fontId="5" fillId="0" borderId="0" xfId="0" applyNumberFormat="1" applyFont="1" applyAlignment="1" applyProtection="1">
      <alignment wrapText="1"/>
      <protection locked="0"/>
    </xf>
    <xf numFmtId="0" fontId="7" fillId="0" borderId="0" xfId="0" applyFont="1" applyAlignment="1" applyProtection="1">
      <alignment horizontal="left" wrapText="1"/>
      <protection locked="0"/>
    </xf>
    <xf numFmtId="2" fontId="5" fillId="0" borderId="0" xfId="0" applyNumberFormat="1" applyFont="1" applyAlignment="1" applyProtection="1">
      <alignment wrapText="1"/>
      <protection locked="0"/>
    </xf>
    <xf numFmtId="0" fontId="7" fillId="0" borderId="0" xfId="0" applyFont="1" applyAlignment="1" applyProtection="1">
      <alignment wrapText="1"/>
      <protection locked="0"/>
    </xf>
    <xf numFmtId="0" fontId="0" fillId="0" borderId="0" xfId="0" applyAlignment="1" applyProtection="1">
      <alignment horizontal="left"/>
      <protection locked="0"/>
    </xf>
    <xf numFmtId="0" fontId="2" fillId="0" borderId="0" xfId="0" applyFont="1" applyProtection="1">
      <protection locked="0"/>
    </xf>
    <xf numFmtId="49" fontId="28" fillId="2" borderId="0" xfId="0" applyNumberFormat="1" applyFont="1" applyFill="1" applyAlignment="1" applyProtection="1">
      <alignment horizontal="right"/>
      <protection locked="0"/>
    </xf>
    <xf numFmtId="167" fontId="30" fillId="0" borderId="0" xfId="2" applyNumberFormat="1" applyFont="1" applyFill="1" applyBorder="1" applyAlignment="1" applyProtection="1">
      <alignment wrapText="1"/>
      <protection hidden="1"/>
    </xf>
    <xf numFmtId="0" fontId="0" fillId="0" borderId="0" xfId="0" applyFill="1" applyProtection="1">
      <protection locked="0"/>
    </xf>
    <xf numFmtId="0" fontId="0" fillId="0" borderId="0" xfId="0" applyFill="1"/>
    <xf numFmtId="2" fontId="2" fillId="0" borderId="0" xfId="0" applyNumberFormat="1" applyFont="1" applyProtection="1">
      <protection locked="0"/>
    </xf>
    <xf numFmtId="164" fontId="2" fillId="0" borderId="0" xfId="0" applyNumberFormat="1" applyFont="1" applyAlignment="1" applyProtection="1">
      <alignment horizontal="right"/>
      <protection locked="0"/>
    </xf>
    <xf numFmtId="164" fontId="2" fillId="0" borderId="0" xfId="0" applyNumberFormat="1" applyFont="1" applyProtection="1">
      <protection locked="0"/>
    </xf>
    <xf numFmtId="0" fontId="31" fillId="0" borderId="0" xfId="0" applyFont="1" applyProtection="1">
      <protection locked="0"/>
    </xf>
    <xf numFmtId="167" fontId="10" fillId="0" borderId="0" xfId="1" applyNumberFormat="1" applyFont="1" applyFill="1" applyBorder="1" applyAlignment="1" applyProtection="1">
      <alignment horizontal="right" wrapText="1"/>
      <protection locked="0"/>
    </xf>
    <xf numFmtId="0" fontId="2" fillId="0" borderId="0" xfId="0" applyFont="1" applyAlignment="1" applyProtection="1">
      <protection locked="0"/>
    </xf>
    <xf numFmtId="49" fontId="6" fillId="2" borderId="0" xfId="0" applyNumberFormat="1" applyFont="1" applyFill="1" applyAlignment="1" applyProtection="1">
      <alignment horizontal="center"/>
      <protection locked="0"/>
    </xf>
    <xf numFmtId="49" fontId="5" fillId="0" borderId="0" xfId="0" applyNumberFormat="1" applyFont="1" applyAlignment="1" applyProtection="1">
      <alignment horizontal="left" wrapText="1"/>
      <protection locked="0"/>
    </xf>
    <xf numFmtId="0" fontId="33" fillId="0" borderId="0" xfId="0" applyFont="1"/>
    <xf numFmtId="167" fontId="10" fillId="0" borderId="0" xfId="3" applyNumberFormat="1" applyFont="1" applyFill="1" applyBorder="1" applyAlignment="1" applyProtection="1">
      <alignment horizontal="left" wrapText="1"/>
      <protection locked="0"/>
    </xf>
    <xf numFmtId="167" fontId="10" fillId="0" borderId="0" xfId="2" applyNumberFormat="1" applyFont="1" applyFill="1" applyBorder="1" applyAlignment="1" applyProtection="1">
      <alignment wrapText="1"/>
      <protection locked="0"/>
    </xf>
    <xf numFmtId="167" fontId="10" fillId="7" borderId="0" xfId="3" applyNumberFormat="1" applyFont="1" applyFill="1" applyBorder="1" applyAlignment="1" applyProtection="1">
      <alignment horizontal="left" wrapText="1"/>
      <protection locked="0"/>
    </xf>
    <xf numFmtId="167" fontId="10" fillId="7" borderId="0" xfId="2" applyNumberFormat="1" applyFont="1" applyFill="1" applyBorder="1" applyAlignment="1" applyProtection="1">
      <alignment horizontal="right" wrapText="1"/>
      <protection locked="0"/>
    </xf>
    <xf numFmtId="167" fontId="10" fillId="7" borderId="0" xfId="2" applyNumberFormat="1" applyFont="1" applyFill="1" applyBorder="1" applyAlignment="1" applyProtection="1">
      <alignment wrapText="1"/>
      <protection locked="0"/>
    </xf>
    <xf numFmtId="0" fontId="2" fillId="0" borderId="0" xfId="7"/>
    <xf numFmtId="0" fontId="2" fillId="0" borderId="0" xfId="7" applyBorder="1" applyProtection="1">
      <protection locked="0"/>
    </xf>
    <xf numFmtId="0" fontId="24" fillId="0" borderId="0" xfId="7" applyFont="1" applyBorder="1" applyProtection="1">
      <protection locked="0"/>
    </xf>
    <xf numFmtId="0" fontId="5" fillId="0" borderId="0" xfId="7" applyFont="1" applyBorder="1" applyAlignment="1" applyProtection="1">
      <alignment wrapText="1"/>
      <protection locked="0"/>
    </xf>
    <xf numFmtId="167" fontId="5" fillId="0" borderId="0" xfId="7" applyNumberFormat="1" applyFont="1" applyBorder="1" applyAlignment="1" applyProtection="1">
      <alignment wrapText="1"/>
      <protection locked="0"/>
    </xf>
    <xf numFmtId="0" fontId="7" fillId="0" borderId="0" xfId="7" applyFont="1" applyBorder="1" applyAlignment="1" applyProtection="1">
      <alignment horizontal="left" wrapText="1"/>
      <protection locked="0"/>
    </xf>
    <xf numFmtId="2" fontId="5" fillId="0" borderId="0" xfId="7" applyNumberFormat="1" applyFont="1" applyBorder="1" applyAlignment="1" applyProtection="1">
      <alignment wrapText="1"/>
      <protection locked="0"/>
    </xf>
    <xf numFmtId="0" fontId="7" fillId="0" borderId="0" xfId="7" applyFont="1" applyBorder="1" applyAlignment="1" applyProtection="1">
      <alignment wrapText="1"/>
      <protection locked="0"/>
    </xf>
    <xf numFmtId="0" fontId="15" fillId="0" borderId="0" xfId="7" applyFont="1" applyAlignment="1"/>
    <xf numFmtId="167" fontId="5" fillId="0" borderId="0" xfId="7" applyNumberFormat="1" applyFont="1" applyAlignment="1">
      <alignment wrapText="1"/>
    </xf>
    <xf numFmtId="0" fontId="5" fillId="0" borderId="0" xfId="7" applyFont="1" applyAlignment="1">
      <alignment wrapText="1"/>
    </xf>
    <xf numFmtId="0" fontId="15" fillId="0" borderId="0" xfId="7" applyFont="1" applyAlignment="1">
      <alignment wrapText="1"/>
    </xf>
    <xf numFmtId="0" fontId="7" fillId="0" borderId="0" xfId="7" applyFont="1" applyAlignment="1">
      <alignment horizontal="left" wrapText="1"/>
    </xf>
    <xf numFmtId="0" fontId="7" fillId="0" borderId="0" xfId="7" applyFont="1" applyAlignment="1">
      <alignment wrapText="1"/>
    </xf>
    <xf numFmtId="0" fontId="5" fillId="0" borderId="0" xfId="7" applyFont="1" applyBorder="1" applyAlignment="1" applyProtection="1">
      <alignment horizontal="left" wrapText="1"/>
      <protection locked="0"/>
    </xf>
    <xf numFmtId="0" fontId="38" fillId="0" borderId="0" xfId="7" applyFont="1" applyBorder="1" applyAlignment="1" applyProtection="1">
      <alignment horizontal="left" wrapText="1"/>
      <protection locked="0"/>
    </xf>
    <xf numFmtId="0" fontId="5" fillId="0" borderId="0" xfId="7" applyFont="1" applyAlignment="1">
      <alignment horizontal="left" vertical="top" wrapText="1"/>
    </xf>
    <xf numFmtId="49" fontId="6" fillId="2" borderId="0" xfId="0" applyNumberFormat="1" applyFont="1" applyFill="1" applyAlignment="1" applyProtection="1">
      <alignment horizontal="center" wrapText="1"/>
      <protection locked="0"/>
    </xf>
    <xf numFmtId="49" fontId="6" fillId="2" borderId="0" xfId="0" applyNumberFormat="1" applyFont="1" applyFill="1" applyAlignment="1" applyProtection="1">
      <alignment horizontal="center"/>
      <protection locked="0"/>
    </xf>
    <xf numFmtId="165" fontId="12" fillId="6" borderId="9" xfId="0" applyNumberFormat="1" applyFont="1" applyFill="1" applyBorder="1" applyAlignment="1" applyProtection="1">
      <alignment horizontal="left" shrinkToFit="1"/>
      <protection locked="0"/>
    </xf>
    <xf numFmtId="165" fontId="12" fillId="6" borderId="10" xfId="0" applyNumberFormat="1" applyFont="1" applyFill="1" applyBorder="1" applyAlignment="1" applyProtection="1">
      <alignment horizontal="left" shrinkToFit="1"/>
      <protection locked="0"/>
    </xf>
    <xf numFmtId="165" fontId="12" fillId="6" borderId="11" xfId="0" applyNumberFormat="1" applyFont="1" applyFill="1" applyBorder="1" applyAlignment="1" applyProtection="1">
      <alignment horizontal="left" shrinkToFit="1"/>
      <protection locked="0"/>
    </xf>
    <xf numFmtId="0" fontId="7" fillId="3" borderId="0" xfId="0" applyFont="1" applyFill="1" applyAlignment="1" applyProtection="1">
      <alignment horizontal="center"/>
      <protection locked="0"/>
    </xf>
    <xf numFmtId="0" fontId="0" fillId="0" borderId="0" xfId="0" applyAlignment="1"/>
    <xf numFmtId="49" fontId="5" fillId="0" borderId="0" xfId="0" applyNumberFormat="1" applyFont="1" applyAlignment="1" applyProtection="1">
      <alignment horizontal="left" wrapText="1"/>
      <protection locked="0"/>
    </xf>
    <xf numFmtId="0" fontId="15" fillId="0" borderId="0" xfId="0" applyFont="1" applyAlignment="1" applyProtection="1">
      <alignment horizontal="left" wrapText="1"/>
      <protection locked="0"/>
    </xf>
    <xf numFmtId="49" fontId="34" fillId="0" borderId="0" xfId="8" applyNumberFormat="1" applyFont="1" applyAlignment="1" applyProtection="1">
      <alignment horizontal="left" wrapText="1"/>
      <protection locked="0"/>
    </xf>
    <xf numFmtId="0" fontId="34" fillId="0" borderId="0" xfId="8" applyFont="1" applyAlignment="1">
      <alignment horizontal="left" vertical="top" wrapText="1"/>
    </xf>
    <xf numFmtId="0" fontId="32" fillId="0" borderId="0" xfId="8" applyAlignment="1">
      <alignment horizontal="left" vertical="top" wrapText="1"/>
    </xf>
  </cellXfs>
  <cellStyles count="11">
    <cellStyle name="Hyperlink" xfId="8" builtinId="8"/>
    <cellStyle name="Hyperlink 2" xfId="5"/>
    <cellStyle name="Normal" xfId="0" builtinId="0"/>
    <cellStyle name="Normal 2" xfId="6"/>
    <cellStyle name="Normal 2 2" xfId="10"/>
    <cellStyle name="Normal 2 3" xfId="9"/>
    <cellStyle name="Normal 3" xfId="7"/>
    <cellStyle name="Normal_CH4" xfId="1"/>
    <cellStyle name="Normal_CO2" xfId="2"/>
    <cellStyle name="Normal_GHG" xfId="3"/>
    <cellStyle name="Normal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en-GB" sz="1025" b="1" i="0" u="none" strike="noStrike" baseline="0">
                <a:solidFill>
                  <a:srgbClr val="000000"/>
                </a:solidFill>
                <a:latin typeface="Arial"/>
                <a:cs typeface="Arial"/>
              </a:rPr>
              <a:t>CO</a:t>
            </a:r>
            <a:r>
              <a:rPr lang="en-GB" sz="1100" b="1" i="0" u="none" strike="noStrike" baseline="-25000">
                <a:solidFill>
                  <a:srgbClr val="000000"/>
                </a:solidFill>
                <a:latin typeface="Arial"/>
                <a:cs typeface="Arial"/>
              </a:rPr>
              <a:t>2</a:t>
            </a:r>
            <a:r>
              <a:rPr lang="en-GB" sz="1025" b="1" i="0" u="none" strike="noStrike" baseline="0">
                <a:solidFill>
                  <a:srgbClr val="000000"/>
                </a:solidFill>
                <a:latin typeface="Arial"/>
                <a:cs typeface="Arial"/>
              </a:rPr>
              <a:t> Emissions</a:t>
            </a:r>
          </a:p>
        </c:rich>
      </c:tx>
      <c:layout>
        <c:manualLayout>
          <c:xMode val="edge"/>
          <c:yMode val="edge"/>
          <c:x val="0.39799436719541487"/>
          <c:y val="4.3046462013809343E-2"/>
        </c:manualLayout>
      </c:layout>
      <c:overlay val="0"/>
      <c:spPr>
        <a:noFill/>
        <a:ln w="25400">
          <a:noFill/>
        </a:ln>
      </c:spPr>
    </c:title>
    <c:autoTitleDeleted val="0"/>
    <c:plotArea>
      <c:layout>
        <c:manualLayout>
          <c:layoutTarget val="inner"/>
          <c:xMode val="edge"/>
          <c:yMode val="edge"/>
          <c:x val="0.17224125975263754"/>
          <c:y val="0.29139143517040167"/>
          <c:w val="0.79598873439082984"/>
          <c:h val="0.40066322335930227"/>
        </c:manualLayout>
      </c:layout>
      <c:barChart>
        <c:barDir val="col"/>
        <c:grouping val="clustered"/>
        <c:varyColors val="0"/>
        <c:ser>
          <c:idx val="0"/>
          <c:order val="0"/>
          <c:spPr>
            <a:gradFill rotWithShape="0">
              <a:gsLst>
                <a:gs pos="0">
                  <a:srgbClr xmlns:mc="http://schemas.openxmlformats.org/markup-compatibility/2006" xmlns:a14="http://schemas.microsoft.com/office/drawing/2010/main" val="800000" mc:Ignorable="a14" a14:legacySpreadsheetColorIndex="37"/>
                </a:gs>
                <a:gs pos="100000">
                  <a:srgbClr xmlns:mc="http://schemas.openxmlformats.org/markup-compatibility/2006" xmlns:a14="http://schemas.microsoft.com/office/drawing/2010/main" val="3B0000" mc:Ignorable="a14" a14:legacySpreadsheetColorIndex="37">
                    <a:gamma/>
                    <a:shade val="46275"/>
                    <a:invGamma/>
                  </a:srgbClr>
                </a:gs>
              </a:gsLst>
              <a:lin ang="0" scaled="1"/>
            </a:gradFill>
            <a:ln w="12700">
              <a:solidFill>
                <a:srgbClr val="000000"/>
              </a:solidFill>
              <a:prstDash val="solid"/>
            </a:ln>
          </c:spPr>
          <c:invertIfNegative val="0"/>
          <c:cat>
            <c:numRef>
              <c:f>CO2_TS2015!$C$29:$T$29</c:f>
              <c:numCache>
                <c:formatCode>General</c:formatCode>
                <c:ptCount val="18"/>
                <c:pt idx="0">
                  <c:v>1990</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numCache>
            </c:numRef>
          </c:cat>
          <c:val>
            <c:numRef>
              <c:f>CO2_TS2015!$C$30:$T$30</c:f>
              <c:numCache>
                <c:formatCode>0.00</c:formatCode>
                <c:ptCount val="18"/>
                <c:pt idx="0">
                  <c:v>2.6769000000000003</c:v>
                </c:pt>
                <c:pt idx="1">
                  <c:v>1.2687999999999999</c:v>
                </c:pt>
                <c:pt idx="2">
                  <c:v>1.1990999999999998</c:v>
                </c:pt>
                <c:pt idx="3">
                  <c:v>1.1148</c:v>
                </c:pt>
                <c:pt idx="4">
                  <c:v>1.0560999999999998</c:v>
                </c:pt>
                <c:pt idx="5">
                  <c:v>0.83240000000000003</c:v>
                </c:pt>
                <c:pt idx="6">
                  <c:v>0.78110000000000002</c:v>
                </c:pt>
                <c:pt idx="7">
                  <c:v>0.64539999999999997</c:v>
                </c:pt>
                <c:pt idx="8">
                  <c:v>0.89470000000000005</c:v>
                </c:pt>
                <c:pt idx="9">
                  <c:v>1.0378000000000001</c:v>
                </c:pt>
                <c:pt idx="10">
                  <c:v>0.95710000000000006</c:v>
                </c:pt>
                <c:pt idx="11">
                  <c:v>1.3385</c:v>
                </c:pt>
                <c:pt idx="12">
                  <c:v>1.6575</c:v>
                </c:pt>
                <c:pt idx="13">
                  <c:v>2.2808999999999999</c:v>
                </c:pt>
                <c:pt idx="14">
                  <c:v>4.2171000000000003</c:v>
                </c:pt>
                <c:pt idx="15">
                  <c:v>6.7766000000000002</c:v>
                </c:pt>
                <c:pt idx="16">
                  <c:v>8.4707999999999988</c:v>
                </c:pt>
                <c:pt idx="17">
                  <c:v>12.2514</c:v>
                </c:pt>
              </c:numCache>
            </c:numRef>
          </c:val>
        </c:ser>
        <c:dLbls>
          <c:showLegendKey val="0"/>
          <c:showVal val="0"/>
          <c:showCatName val="0"/>
          <c:showSerName val="0"/>
          <c:showPercent val="0"/>
          <c:showBubbleSize val="0"/>
        </c:dLbls>
        <c:gapWidth val="30"/>
        <c:axId val="86799872"/>
        <c:axId val="86807296"/>
      </c:barChart>
      <c:catAx>
        <c:axId val="86799872"/>
        <c:scaling>
          <c:orientation val="minMax"/>
        </c:scaling>
        <c:delete val="0"/>
        <c:axPos val="b"/>
        <c:title>
          <c:tx>
            <c:rich>
              <a:bodyPr/>
              <a:lstStyle/>
              <a:p>
                <a:pPr algn="r">
                  <a:defRPr sz="850" b="1" i="0" u="none" strike="noStrike" baseline="0">
                    <a:solidFill>
                      <a:srgbClr val="000000"/>
                    </a:solidFill>
                    <a:latin typeface="Arial"/>
                    <a:ea typeface="Arial"/>
                    <a:cs typeface="Arial"/>
                  </a:defRPr>
                </a:pPr>
                <a:r>
                  <a:rPr lang="en-GB"/>
                  <a:t>Time (year)</a:t>
                </a:r>
              </a:p>
            </c:rich>
          </c:tx>
          <c:layout>
            <c:manualLayout>
              <c:xMode val="edge"/>
              <c:yMode val="edge"/>
              <c:x val="0.82608914871653361"/>
              <c:y val="0.8476841750411684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86807296"/>
        <c:crosses val="autoZero"/>
        <c:auto val="1"/>
        <c:lblAlgn val="ctr"/>
        <c:lblOffset val="100"/>
        <c:tickLblSkip val="1"/>
        <c:tickMarkSkip val="1"/>
        <c:noMultiLvlLbl val="0"/>
      </c:catAx>
      <c:valAx>
        <c:axId val="86807296"/>
        <c:scaling>
          <c:orientation val="minMax"/>
        </c:scaling>
        <c:delete val="0"/>
        <c:axPos val="l"/>
        <c:majorGridlines>
          <c:spPr>
            <a:ln w="3175">
              <a:solidFill>
                <a:srgbClr val="000000"/>
              </a:solidFill>
              <a:prstDash val="solid"/>
            </a:ln>
          </c:spPr>
        </c:majorGridlines>
        <c:title>
          <c:tx>
            <c:rich>
              <a:bodyPr/>
              <a:lstStyle/>
              <a:p>
                <a:pPr algn="ctr" rtl="0">
                  <a:defRPr sz="800" b="1" i="0" u="none" strike="noStrike" baseline="0">
                    <a:solidFill>
                      <a:srgbClr val="000000"/>
                    </a:solidFill>
                    <a:latin typeface="Arial"/>
                    <a:ea typeface="Arial"/>
                    <a:cs typeface="Arial"/>
                  </a:defRPr>
                </a:pPr>
                <a:r>
                  <a:rPr lang="en-GB" sz="800" b="1" i="0" u="none" strike="noStrike" baseline="0">
                    <a:solidFill>
                      <a:srgbClr val="000000"/>
                    </a:solidFill>
                    <a:latin typeface="Arial"/>
                    <a:cs typeface="Arial"/>
                  </a:rPr>
                  <a:t>mio. Tonnes of CO</a:t>
                </a:r>
                <a:r>
                  <a:rPr lang="en-GB" sz="800" b="1" i="0" u="none" strike="noStrike" baseline="-25000">
                    <a:solidFill>
                      <a:srgbClr val="000000"/>
                    </a:solidFill>
                    <a:latin typeface="Arial"/>
                    <a:cs typeface="Arial"/>
                  </a:rPr>
                  <a:t>2</a:t>
                </a:r>
              </a:p>
            </c:rich>
          </c:tx>
          <c:layout>
            <c:manualLayout>
              <c:xMode val="edge"/>
              <c:yMode val="edge"/>
              <c:x val="6.52175643723579E-2"/>
              <c:y val="0.24172244053908323"/>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67998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213360</xdr:colOff>
      <xdr:row>24</xdr:row>
      <xdr:rowOff>106680</xdr:rowOff>
    </xdr:from>
    <xdr:to>
      <xdr:col>14</xdr:col>
      <xdr:colOff>411480</xdr:colOff>
      <xdr:row>26</xdr:row>
      <xdr:rowOff>15240</xdr:rowOff>
    </xdr:to>
    <xdr:sp macro="" textlink="">
      <xdr:nvSpPr>
        <xdr:cNvPr id="2" name="Text Box 1"/>
        <xdr:cNvSpPr txBox="1">
          <a:spLocks noChangeArrowheads="1"/>
        </xdr:cNvSpPr>
      </xdr:nvSpPr>
      <xdr:spPr bwMode="auto">
        <a:xfrm>
          <a:off x="5166360" y="3878580"/>
          <a:ext cx="3284220" cy="165735"/>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GB" sz="800" b="0" i="1" u="none" strike="noStrike" baseline="0">
              <a:solidFill>
                <a:srgbClr val="FFFFFF"/>
              </a:solidFill>
              <a:latin typeface="Arial"/>
              <a:cs typeface="Arial"/>
            </a:rPr>
            <a:t>website: http://unstats.un.org/unsd/ENVIRONMENT/qindicators.htm</a:t>
          </a:r>
        </a:p>
      </xdr:txBody>
    </xdr:sp>
    <xdr:clientData/>
  </xdr:twoCellAnchor>
  <xdr:twoCellAnchor>
    <xdr:from>
      <xdr:col>6</xdr:col>
      <xdr:colOff>60960</xdr:colOff>
      <xdr:row>10</xdr:row>
      <xdr:rowOff>0</xdr:rowOff>
    </xdr:from>
    <xdr:to>
      <xdr:col>14</xdr:col>
      <xdr:colOff>411480</xdr:colOff>
      <xdr:row>24</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diac.ornl.gov/" TargetMode="External"/><Relationship Id="rId1" Type="http://schemas.openxmlformats.org/officeDocument/2006/relationships/hyperlink" Target="http://mdgs.un.org/unsd/mdg/Data.asp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W270"/>
  <sheetViews>
    <sheetView tabSelected="1" zoomScale="85" zoomScaleNormal="85" workbookViewId="0">
      <pane ySplit="32" topLeftCell="A33" activePane="bottomLeft" state="frozenSplit"/>
      <selection pane="bottomLeft" activeCell="B33" sqref="B33"/>
    </sheetView>
  </sheetViews>
  <sheetFormatPr defaultColWidth="9.109375" defaultRowHeight="13.2" x14ac:dyDescent="0.25"/>
  <cols>
    <col min="1" max="1" width="1.88671875" style="28" customWidth="1"/>
    <col min="2" max="2" width="26.109375" style="72" customWidth="1"/>
    <col min="3" max="3" width="7.6640625" style="32" customWidth="1"/>
    <col min="4" max="4" width="7.6640625" style="57" customWidth="1"/>
    <col min="5" max="5" width="7.6640625" style="32" customWidth="1"/>
    <col min="6" max="6" width="7.6640625" style="57" customWidth="1"/>
    <col min="7" max="7" width="7.6640625" style="32" customWidth="1"/>
    <col min="8" max="8" width="7.6640625" style="57" customWidth="1"/>
    <col min="9" max="18" width="7.6640625" style="32" customWidth="1"/>
    <col min="19" max="19" width="8" style="32" customWidth="1"/>
    <col min="20" max="20" width="8.109375" style="32" customWidth="1"/>
    <col min="21" max="16384" width="9.109375" style="32"/>
  </cols>
  <sheetData>
    <row r="2" spans="2:20" ht="5.25" customHeight="1" x14ac:dyDescent="0.25">
      <c r="B2" s="29"/>
      <c r="C2" s="30"/>
      <c r="D2" s="31"/>
      <c r="E2" s="30"/>
      <c r="F2" s="31"/>
      <c r="G2" s="30"/>
      <c r="H2" s="31"/>
      <c r="I2" s="30"/>
      <c r="J2" s="30"/>
      <c r="K2" s="30"/>
      <c r="L2" s="30"/>
      <c r="M2" s="30"/>
      <c r="N2" s="30"/>
      <c r="O2" s="30"/>
      <c r="P2" s="30"/>
      <c r="Q2" s="30"/>
      <c r="R2" s="30"/>
      <c r="S2" s="30"/>
      <c r="T2" s="84"/>
    </row>
    <row r="3" spans="2:20" ht="19.2" x14ac:dyDescent="0.35">
      <c r="B3" s="1" t="s">
        <v>187</v>
      </c>
      <c r="C3" s="33"/>
      <c r="D3" s="34"/>
      <c r="E3" s="33"/>
      <c r="F3" s="34"/>
      <c r="G3" s="33"/>
      <c r="H3" s="34"/>
      <c r="I3" s="35"/>
      <c r="J3" s="35"/>
      <c r="K3" s="35"/>
      <c r="L3" s="35"/>
      <c r="M3" s="35"/>
      <c r="N3" s="35"/>
      <c r="O3" s="35"/>
      <c r="P3" s="35"/>
      <c r="Q3" s="35"/>
      <c r="R3" s="35"/>
      <c r="S3" s="30"/>
      <c r="T3" s="84"/>
    </row>
    <row r="4" spans="2:20" ht="13.95" customHeight="1" x14ac:dyDescent="0.25">
      <c r="B4" s="36"/>
      <c r="C4" s="33"/>
      <c r="D4" s="34"/>
      <c r="E4" s="33"/>
      <c r="F4" s="34"/>
      <c r="G4" s="33"/>
      <c r="H4" s="34"/>
      <c r="I4" s="35"/>
      <c r="J4" s="35"/>
      <c r="K4" s="35"/>
      <c r="L4" s="35"/>
      <c r="M4" s="35"/>
      <c r="N4" s="35"/>
      <c r="O4" s="35"/>
      <c r="P4" s="35"/>
      <c r="Q4" s="35"/>
      <c r="R4" s="35"/>
      <c r="S4" s="30"/>
      <c r="T4" s="84"/>
    </row>
    <row r="5" spans="2:20" ht="18" customHeight="1" x14ac:dyDescent="0.45">
      <c r="B5" s="37" t="s">
        <v>188</v>
      </c>
      <c r="C5" s="33"/>
      <c r="D5" s="34"/>
      <c r="E5" s="33"/>
      <c r="F5" s="38"/>
      <c r="G5" s="38"/>
      <c r="H5" s="39"/>
      <c r="I5" s="35"/>
      <c r="J5" s="35"/>
      <c r="K5" s="38"/>
      <c r="L5" s="38"/>
      <c r="M5" s="40"/>
      <c r="N5" s="40"/>
      <c r="O5" s="38"/>
      <c r="P5" s="74" t="s">
        <v>224</v>
      </c>
      <c r="Q5" s="38"/>
      <c r="R5" s="109"/>
      <c r="S5" s="110"/>
      <c r="T5" s="84"/>
    </row>
    <row r="6" spans="2:20" ht="11.25" customHeight="1" x14ac:dyDescent="0.25">
      <c r="B6" s="41"/>
      <c r="C6" s="33"/>
      <c r="D6" s="34"/>
      <c r="E6" s="33"/>
      <c r="F6" s="38"/>
      <c r="G6" s="38"/>
      <c r="H6" s="39"/>
      <c r="I6" s="35"/>
      <c r="J6" s="35"/>
      <c r="K6" s="38"/>
      <c r="L6" s="38"/>
      <c r="M6" s="42"/>
      <c r="N6" s="42"/>
      <c r="O6" s="38"/>
      <c r="P6" s="30"/>
      <c r="Q6" s="38"/>
      <c r="R6" s="84"/>
      <c r="S6" s="84"/>
      <c r="T6" s="84"/>
    </row>
    <row r="7" spans="2:20" ht="12" customHeight="1" x14ac:dyDescent="0.25">
      <c r="B7" s="43"/>
      <c r="C7" s="33"/>
      <c r="D7" s="34"/>
      <c r="E7" s="33"/>
      <c r="F7" s="2" t="s">
        <v>189</v>
      </c>
      <c r="G7" s="38"/>
      <c r="H7" s="39"/>
      <c r="I7" s="35"/>
      <c r="J7" s="35"/>
      <c r="K7" s="38"/>
      <c r="L7" s="38"/>
      <c r="M7" s="111" t="s">
        <v>150</v>
      </c>
      <c r="N7" s="112"/>
      <c r="O7" s="112"/>
      <c r="P7" s="113"/>
      <c r="Q7" s="38"/>
      <c r="R7" s="84"/>
      <c r="S7" s="84"/>
      <c r="T7" s="84"/>
    </row>
    <row r="8" spans="2:20" ht="12" customHeight="1" thickBot="1" x14ac:dyDescent="0.3">
      <c r="B8" s="43"/>
      <c r="C8" s="33"/>
      <c r="D8" s="34"/>
      <c r="E8" s="33"/>
      <c r="F8" s="2"/>
      <c r="G8" s="38"/>
      <c r="H8" s="39"/>
      <c r="I8" s="35"/>
      <c r="J8" s="35"/>
      <c r="K8" s="38"/>
      <c r="L8" s="38"/>
      <c r="M8" s="44"/>
      <c r="N8" s="44"/>
      <c r="O8" s="44"/>
      <c r="P8" s="44"/>
      <c r="Q8" s="38"/>
      <c r="R8" s="84"/>
      <c r="S8" s="84"/>
      <c r="T8" s="84"/>
    </row>
    <row r="9" spans="2:20" ht="9.75" customHeight="1" x14ac:dyDescent="0.25">
      <c r="B9" s="43"/>
      <c r="C9" s="33"/>
      <c r="D9" s="34"/>
      <c r="E9" s="33"/>
      <c r="F9" s="5"/>
      <c r="G9" s="6"/>
      <c r="H9" s="7"/>
      <c r="I9" s="8"/>
      <c r="J9" s="8"/>
      <c r="K9" s="6"/>
      <c r="L9" s="6"/>
      <c r="M9" s="9"/>
      <c r="N9" s="9"/>
      <c r="O9" s="6"/>
      <c r="P9" s="10"/>
      <c r="Q9" s="38"/>
      <c r="R9" s="84"/>
      <c r="S9" s="84"/>
      <c r="T9" s="84"/>
    </row>
    <row r="10" spans="2:20" ht="10.5" customHeight="1" x14ac:dyDescent="0.25">
      <c r="B10" s="43"/>
      <c r="C10" s="33"/>
      <c r="D10" s="34"/>
      <c r="E10" s="33"/>
      <c r="F10" s="11"/>
      <c r="G10" s="12"/>
      <c r="H10" s="13"/>
      <c r="I10" s="14"/>
      <c r="J10" s="14"/>
      <c r="K10" s="12"/>
      <c r="L10" s="12"/>
      <c r="M10" s="15"/>
      <c r="N10" s="15"/>
      <c r="O10" s="12"/>
      <c r="P10" s="16"/>
      <c r="Q10" s="38"/>
      <c r="R10" s="84"/>
      <c r="S10" s="84"/>
      <c r="T10" s="84"/>
    </row>
    <row r="11" spans="2:20" ht="11.25" customHeight="1" x14ac:dyDescent="0.25">
      <c r="B11" s="43"/>
      <c r="C11" s="33"/>
      <c r="D11" s="34"/>
      <c r="E11" s="33"/>
      <c r="F11" s="11"/>
      <c r="G11" s="12"/>
      <c r="H11" s="13"/>
      <c r="I11" s="14"/>
      <c r="J11" s="14"/>
      <c r="K11" s="12"/>
      <c r="L11" s="12"/>
      <c r="M11" s="15"/>
      <c r="N11" s="15"/>
      <c r="O11" s="12"/>
      <c r="P11" s="16"/>
      <c r="Q11" s="38"/>
      <c r="R11" s="84"/>
      <c r="S11" s="84"/>
      <c r="T11" s="84"/>
    </row>
    <row r="12" spans="2:20" ht="11.25" customHeight="1" x14ac:dyDescent="0.25">
      <c r="B12" s="43"/>
      <c r="C12" s="33"/>
      <c r="D12" s="34"/>
      <c r="E12" s="33"/>
      <c r="F12" s="11"/>
      <c r="G12" s="12"/>
      <c r="H12" s="13"/>
      <c r="I12" s="14"/>
      <c r="J12" s="14"/>
      <c r="K12" s="12"/>
      <c r="L12" s="12"/>
      <c r="M12" s="15"/>
      <c r="N12" s="15"/>
      <c r="O12" s="12"/>
      <c r="P12" s="16"/>
      <c r="Q12" s="38"/>
      <c r="R12" s="84"/>
      <c r="S12" s="84"/>
      <c r="T12" s="84"/>
    </row>
    <row r="13" spans="2:20" ht="11.25" customHeight="1" x14ac:dyDescent="0.25">
      <c r="B13" s="43"/>
      <c r="C13" s="33"/>
      <c r="D13" s="34"/>
      <c r="E13" s="33"/>
      <c r="F13" s="11"/>
      <c r="G13" s="12"/>
      <c r="H13" s="13"/>
      <c r="I13" s="14"/>
      <c r="J13" s="14"/>
      <c r="K13" s="12"/>
      <c r="L13" s="12"/>
      <c r="M13" s="15"/>
      <c r="N13" s="15"/>
      <c r="O13" s="12"/>
      <c r="P13" s="16"/>
      <c r="Q13" s="38"/>
      <c r="R13" s="84"/>
      <c r="S13" s="84"/>
      <c r="T13" s="84"/>
    </row>
    <row r="14" spans="2:20" ht="11.25" customHeight="1" x14ac:dyDescent="0.25">
      <c r="B14" s="43"/>
      <c r="C14" s="33"/>
      <c r="D14" s="34"/>
      <c r="E14" s="33"/>
      <c r="F14" s="11"/>
      <c r="G14" s="12"/>
      <c r="H14" s="13"/>
      <c r="I14" s="14"/>
      <c r="J14" s="14"/>
      <c r="K14" s="12"/>
      <c r="L14" s="12"/>
      <c r="M14" s="15"/>
      <c r="N14" s="15"/>
      <c r="O14" s="12"/>
      <c r="P14" s="16"/>
      <c r="Q14" s="38"/>
      <c r="R14" s="84"/>
      <c r="S14" s="84"/>
      <c r="T14" s="84"/>
    </row>
    <row r="15" spans="2:20" x14ac:dyDescent="0.25">
      <c r="B15" s="43"/>
      <c r="C15" s="33"/>
      <c r="D15" s="34"/>
      <c r="E15" s="33"/>
      <c r="F15" s="11"/>
      <c r="G15" s="12"/>
      <c r="H15" s="13"/>
      <c r="I15" s="14"/>
      <c r="J15" s="14"/>
      <c r="K15" s="12"/>
      <c r="L15" s="12"/>
      <c r="M15" s="15"/>
      <c r="N15" s="15"/>
      <c r="O15" s="12"/>
      <c r="P15" s="16"/>
      <c r="Q15" s="38"/>
      <c r="R15" s="84"/>
      <c r="S15" s="84"/>
      <c r="T15" s="84"/>
    </row>
    <row r="16" spans="2:20" x14ac:dyDescent="0.25">
      <c r="B16" s="43"/>
      <c r="C16" s="33"/>
      <c r="D16" s="34"/>
      <c r="E16" s="33"/>
      <c r="F16" s="11"/>
      <c r="G16" s="12"/>
      <c r="H16" s="13"/>
      <c r="I16" s="14"/>
      <c r="J16" s="14"/>
      <c r="K16" s="12"/>
      <c r="L16" s="12"/>
      <c r="M16" s="15"/>
      <c r="N16" s="15"/>
      <c r="O16" s="12"/>
      <c r="P16" s="16"/>
      <c r="Q16" s="38"/>
      <c r="R16" s="84"/>
      <c r="S16" s="84"/>
      <c r="T16" s="84"/>
    </row>
    <row r="17" spans="2:23" x14ac:dyDescent="0.25">
      <c r="B17" s="43"/>
      <c r="C17" s="33"/>
      <c r="D17" s="34"/>
      <c r="E17" s="33"/>
      <c r="F17" s="11"/>
      <c r="G17" s="12"/>
      <c r="H17" s="13"/>
      <c r="I17" s="14"/>
      <c r="J17" s="14"/>
      <c r="K17" s="12"/>
      <c r="L17" s="12"/>
      <c r="M17" s="15"/>
      <c r="N17" s="15"/>
      <c r="O17" s="12"/>
      <c r="P17" s="16"/>
      <c r="Q17" s="38"/>
      <c r="R17" s="84"/>
      <c r="S17" s="84"/>
      <c r="T17" s="84"/>
    </row>
    <row r="18" spans="2:23" x14ac:dyDescent="0.25">
      <c r="B18" s="43"/>
      <c r="C18" s="33"/>
      <c r="D18" s="34"/>
      <c r="E18" s="33"/>
      <c r="F18" s="11"/>
      <c r="G18" s="12"/>
      <c r="H18" s="13"/>
      <c r="I18" s="14"/>
      <c r="J18" s="14"/>
      <c r="K18" s="12"/>
      <c r="L18" s="12"/>
      <c r="M18" s="15"/>
      <c r="N18" s="15"/>
      <c r="O18" s="12"/>
      <c r="P18" s="16"/>
      <c r="Q18" s="38"/>
      <c r="R18" s="84"/>
      <c r="S18" s="84"/>
      <c r="T18" s="84"/>
    </row>
    <row r="19" spans="2:23" x14ac:dyDescent="0.25">
      <c r="B19" s="43"/>
      <c r="C19" s="33"/>
      <c r="D19" s="34"/>
      <c r="E19" s="33"/>
      <c r="F19" s="11"/>
      <c r="G19" s="12"/>
      <c r="H19" s="13"/>
      <c r="I19" s="14"/>
      <c r="J19" s="14"/>
      <c r="K19" s="12"/>
      <c r="L19" s="12"/>
      <c r="M19" s="15"/>
      <c r="N19" s="15"/>
      <c r="O19" s="12"/>
      <c r="P19" s="16"/>
      <c r="Q19" s="38"/>
      <c r="R19" s="84"/>
      <c r="S19" s="84"/>
      <c r="T19" s="84"/>
    </row>
    <row r="20" spans="2:23" x14ac:dyDescent="0.25">
      <c r="B20" s="43"/>
      <c r="C20" s="33"/>
      <c r="D20" s="34"/>
      <c r="E20" s="33"/>
      <c r="F20" s="11"/>
      <c r="G20" s="12"/>
      <c r="H20" s="13"/>
      <c r="I20" s="14"/>
      <c r="J20" s="14"/>
      <c r="K20" s="12"/>
      <c r="L20" s="12"/>
      <c r="M20" s="15"/>
      <c r="N20" s="15"/>
      <c r="O20" s="12"/>
      <c r="P20" s="16"/>
      <c r="Q20" s="38"/>
      <c r="R20" s="84"/>
      <c r="S20" s="84"/>
      <c r="T20" s="84"/>
    </row>
    <row r="21" spans="2:23" x14ac:dyDescent="0.25">
      <c r="B21" s="43"/>
      <c r="C21" s="33"/>
      <c r="D21" s="34"/>
      <c r="E21" s="33"/>
      <c r="F21" s="11"/>
      <c r="G21" s="12"/>
      <c r="H21" s="13"/>
      <c r="I21" s="14"/>
      <c r="J21" s="14"/>
      <c r="K21" s="12"/>
      <c r="L21" s="12"/>
      <c r="M21" s="15"/>
      <c r="N21" s="15"/>
      <c r="O21" s="12"/>
      <c r="P21" s="16"/>
      <c r="Q21" s="38"/>
      <c r="R21" s="84"/>
      <c r="S21" s="84"/>
      <c r="T21" s="84"/>
    </row>
    <row r="22" spans="2:23" x14ac:dyDescent="0.25">
      <c r="B22" s="43"/>
      <c r="C22" s="33"/>
      <c r="D22" s="34"/>
      <c r="E22" s="33"/>
      <c r="F22" s="11"/>
      <c r="G22" s="12"/>
      <c r="H22" s="13"/>
      <c r="I22" s="14"/>
      <c r="J22" s="14"/>
      <c r="K22" s="12"/>
      <c r="L22" s="12"/>
      <c r="M22" s="15"/>
      <c r="N22" s="15"/>
      <c r="O22" s="12"/>
      <c r="P22" s="16"/>
      <c r="Q22" s="38"/>
      <c r="R22" s="84"/>
      <c r="S22" s="84"/>
      <c r="T22" s="84"/>
    </row>
    <row r="23" spans="2:23" x14ac:dyDescent="0.25">
      <c r="B23" s="43"/>
      <c r="C23" s="33"/>
      <c r="D23" s="34"/>
      <c r="E23" s="33"/>
      <c r="F23" s="11"/>
      <c r="G23" s="12"/>
      <c r="H23" s="13"/>
      <c r="I23" s="14"/>
      <c r="J23" s="14"/>
      <c r="K23" s="12"/>
      <c r="L23" s="12"/>
      <c r="M23" s="15"/>
      <c r="N23" s="15"/>
      <c r="O23" s="12"/>
      <c r="P23" s="16"/>
      <c r="Q23" s="38"/>
      <c r="R23" s="84"/>
      <c r="S23" s="84"/>
      <c r="T23" s="84"/>
    </row>
    <row r="24" spans="2:23" x14ac:dyDescent="0.25">
      <c r="B24" s="43"/>
      <c r="C24" s="33"/>
      <c r="D24" s="34"/>
      <c r="E24" s="33"/>
      <c r="F24" s="11"/>
      <c r="G24" s="12"/>
      <c r="H24" s="13"/>
      <c r="I24" s="14"/>
      <c r="J24" s="14"/>
      <c r="K24" s="12"/>
      <c r="L24" s="12"/>
      <c r="M24" s="15"/>
      <c r="N24" s="15"/>
      <c r="O24" s="12"/>
      <c r="P24" s="16"/>
      <c r="Q24" s="38"/>
      <c r="R24" s="84"/>
      <c r="S24" s="84"/>
      <c r="T24" s="84"/>
      <c r="W24" s="86"/>
    </row>
    <row r="25" spans="2:23" x14ac:dyDescent="0.25">
      <c r="B25" s="43"/>
      <c r="C25" s="33"/>
      <c r="D25" s="34"/>
      <c r="E25" s="33"/>
      <c r="F25" s="11"/>
      <c r="G25" s="12"/>
      <c r="H25" s="13"/>
      <c r="I25" s="14"/>
      <c r="J25" s="14"/>
      <c r="K25" s="12"/>
      <c r="L25" s="12"/>
      <c r="M25" s="15"/>
      <c r="N25" s="15"/>
      <c r="O25" s="12"/>
      <c r="P25" s="16"/>
      <c r="Q25" s="38"/>
      <c r="R25" s="84"/>
      <c r="S25" s="84"/>
      <c r="T25" s="84"/>
    </row>
    <row r="26" spans="2:23" ht="7.5" customHeight="1" x14ac:dyDescent="0.25">
      <c r="B26" s="43"/>
      <c r="C26" s="33"/>
      <c r="D26" s="34"/>
      <c r="E26" s="33"/>
      <c r="F26" s="11"/>
      <c r="G26" s="12"/>
      <c r="H26" s="13"/>
      <c r="I26" s="14"/>
      <c r="J26" s="14"/>
      <c r="K26" s="12"/>
      <c r="L26" s="12"/>
      <c r="M26" s="15"/>
      <c r="N26" s="15"/>
      <c r="O26" s="12"/>
      <c r="P26" s="16"/>
      <c r="Q26" s="38"/>
      <c r="R26" s="84"/>
      <c r="S26" s="84"/>
      <c r="T26" s="84"/>
    </row>
    <row r="27" spans="2:23" ht="11.25" customHeight="1" thickBot="1" x14ac:dyDescent="0.3">
      <c r="B27" s="43"/>
      <c r="C27" s="33"/>
      <c r="D27" s="34"/>
      <c r="E27" s="33"/>
      <c r="F27" s="17"/>
      <c r="G27" s="18"/>
      <c r="H27" s="19"/>
      <c r="I27" s="20"/>
      <c r="J27" s="20"/>
      <c r="K27" s="18"/>
      <c r="L27" s="18"/>
      <c r="M27" s="21"/>
      <c r="N27" s="21"/>
      <c r="O27" s="18"/>
      <c r="P27" s="22"/>
      <c r="Q27" s="38"/>
      <c r="R27" s="84"/>
      <c r="S27" s="84"/>
      <c r="T27" s="84"/>
    </row>
    <row r="28" spans="2:23" x14ac:dyDescent="0.25">
      <c r="B28" s="43"/>
      <c r="C28" s="33"/>
      <c r="D28" s="34"/>
      <c r="E28" s="33"/>
      <c r="F28" s="2"/>
      <c r="G28" s="38"/>
      <c r="H28" s="39"/>
      <c r="I28" s="35"/>
      <c r="J28" s="35"/>
      <c r="K28" s="38"/>
      <c r="L28" s="38"/>
      <c r="M28" s="44"/>
      <c r="N28" s="44"/>
      <c r="O28" s="44"/>
      <c r="P28" s="44"/>
      <c r="Q28" s="38"/>
      <c r="R28" s="84"/>
      <c r="S28" s="84"/>
      <c r="T28" s="84"/>
    </row>
    <row r="29" spans="2:23" s="28" customFormat="1" ht="4.95" customHeight="1" x14ac:dyDescent="0.25">
      <c r="B29" s="23" t="s">
        <v>192</v>
      </c>
      <c r="C29" s="24">
        <v>1990</v>
      </c>
      <c r="D29" s="24">
        <v>1995</v>
      </c>
      <c r="E29" s="24">
        <v>1996</v>
      </c>
      <c r="F29" s="24">
        <v>1997</v>
      </c>
      <c r="G29" s="24">
        <v>1998</v>
      </c>
      <c r="H29" s="24">
        <v>1999</v>
      </c>
      <c r="I29" s="24">
        <v>2000</v>
      </c>
      <c r="J29" s="24">
        <v>2001</v>
      </c>
      <c r="K29" s="24">
        <v>2002</v>
      </c>
      <c r="L29" s="24">
        <v>2003</v>
      </c>
      <c r="M29" s="24">
        <v>2004</v>
      </c>
      <c r="N29" s="24">
        <v>2005</v>
      </c>
      <c r="O29" s="24">
        <v>2006</v>
      </c>
      <c r="P29" s="24">
        <v>2007</v>
      </c>
      <c r="Q29" s="24">
        <v>2008</v>
      </c>
      <c r="R29" s="24">
        <v>2009</v>
      </c>
      <c r="S29" s="24">
        <v>2010</v>
      </c>
      <c r="T29" s="24">
        <v>2011</v>
      </c>
    </row>
    <row r="30" spans="2:23" s="28" customFormat="1" ht="9.6" customHeight="1" x14ac:dyDescent="0.25">
      <c r="B30" s="25"/>
      <c r="C30" s="26">
        <f>VLOOKUP(M7,A33:S246,3,TRUE)</f>
        <v>2.6769000000000003</v>
      </c>
      <c r="D30" s="26">
        <f>VLOOKUP(M7,A33:S246,4,TRUE)</f>
        <v>1.2687999999999999</v>
      </c>
      <c r="E30" s="26">
        <f>VLOOKUP(M7,A33:S246,5,TRUE)</f>
        <v>1.1990999999999998</v>
      </c>
      <c r="F30" s="26">
        <f>VLOOKUP(M7,A33:S246,6,TRUE)</f>
        <v>1.1148</v>
      </c>
      <c r="G30" s="26">
        <f>VLOOKUP(M7,A33:S246,7,TRUE)</f>
        <v>1.0560999999999998</v>
      </c>
      <c r="H30" s="26">
        <f>VLOOKUP(M7,A33:S246,8,TRUE)</f>
        <v>0.83240000000000003</v>
      </c>
      <c r="I30" s="27">
        <f>VLOOKUP(M7,A33:S246,9,TRUE)</f>
        <v>0.78110000000000002</v>
      </c>
      <c r="J30" s="27">
        <f>VLOOKUP(M7,A33:S246,10,TRUE)</f>
        <v>0.64539999999999997</v>
      </c>
      <c r="K30" s="27">
        <f>VLOOKUP(M7,A33:S246,11,TRUE)</f>
        <v>0.89470000000000005</v>
      </c>
      <c r="L30" s="27">
        <f>VLOOKUP(M7,A33:S246,12,TRUE)</f>
        <v>1.0378000000000001</v>
      </c>
      <c r="M30" s="27">
        <f>VLOOKUP(M7,A33:S246,13,TRUE)</f>
        <v>0.95710000000000006</v>
      </c>
      <c r="N30" s="27">
        <f>VLOOKUP(M7,A33:S246,14,TRUE)</f>
        <v>1.3385</v>
      </c>
      <c r="O30" s="27">
        <f>VLOOKUP(M7,A33:S246,15,TRUE)</f>
        <v>1.6575</v>
      </c>
      <c r="P30" s="27">
        <f>VLOOKUP(M7,A33:S246,16,TRUE)</f>
        <v>2.2808999999999999</v>
      </c>
      <c r="Q30" s="27">
        <f>VLOOKUP(M7,A33:S246,17,TRUE)</f>
        <v>4.2171000000000003</v>
      </c>
      <c r="R30" s="27">
        <f>VLOOKUP(M7,A33:S246,18,TRUE)</f>
        <v>6.7766000000000002</v>
      </c>
      <c r="S30" s="27">
        <f>VLOOKUP(M7,A33:S246,19,TRUE)</f>
        <v>8.4707999999999988</v>
      </c>
      <c r="T30" s="27">
        <f>VLOOKUP(M7,A33:T246,20,TRUE)</f>
        <v>12.2514</v>
      </c>
    </row>
    <row r="31" spans="2:23" ht="24.75" customHeight="1" x14ac:dyDescent="0.25">
      <c r="B31" s="4" t="s">
        <v>191</v>
      </c>
      <c r="C31" s="45">
        <v>1990</v>
      </c>
      <c r="D31" s="45">
        <v>1995</v>
      </c>
      <c r="E31" s="45">
        <v>1996</v>
      </c>
      <c r="F31" s="45">
        <v>1997</v>
      </c>
      <c r="G31" s="45">
        <v>1998</v>
      </c>
      <c r="H31" s="45">
        <v>1999</v>
      </c>
      <c r="I31" s="45">
        <v>2000</v>
      </c>
      <c r="J31" s="45">
        <v>2001</v>
      </c>
      <c r="K31" s="45">
        <v>2002</v>
      </c>
      <c r="L31" s="45">
        <v>2003</v>
      </c>
      <c r="M31" s="45">
        <v>2004</v>
      </c>
      <c r="N31" s="45">
        <v>2005</v>
      </c>
      <c r="O31" s="45">
        <v>2006</v>
      </c>
      <c r="P31" s="45">
        <v>2007</v>
      </c>
      <c r="Q31" s="45">
        <v>2008</v>
      </c>
      <c r="R31" s="45">
        <v>2009</v>
      </c>
      <c r="S31" s="45">
        <v>2010</v>
      </c>
      <c r="T31" s="45">
        <v>2011</v>
      </c>
    </row>
    <row r="32" spans="2:23" ht="9.75" customHeight="1" x14ac:dyDescent="0.25">
      <c r="B32" s="3"/>
      <c r="C32" s="114" t="s">
        <v>190</v>
      </c>
      <c r="D32" s="114"/>
      <c r="E32" s="114"/>
      <c r="F32" s="114"/>
      <c r="G32" s="114"/>
      <c r="H32" s="114"/>
      <c r="I32" s="114"/>
      <c r="J32" s="114"/>
      <c r="K32" s="114"/>
      <c r="L32" s="114"/>
      <c r="M32" s="114"/>
      <c r="N32" s="114"/>
      <c r="O32" s="114"/>
      <c r="P32" s="114"/>
      <c r="Q32" s="114"/>
      <c r="R32" s="114"/>
      <c r="S32" s="114"/>
      <c r="T32" s="115"/>
    </row>
    <row r="33" spans="1:20" ht="12.75" customHeight="1" x14ac:dyDescent="0.25">
      <c r="A33" s="75" t="s">
        <v>150</v>
      </c>
      <c r="B33" s="89" t="s">
        <v>150</v>
      </c>
      <c r="C33" s="90">
        <v>2.6769000000000003</v>
      </c>
      <c r="D33" s="90">
        <v>1.2687999999999999</v>
      </c>
      <c r="E33" s="90">
        <v>1.1990999999999998</v>
      </c>
      <c r="F33" s="90">
        <v>1.1148</v>
      </c>
      <c r="G33" s="90">
        <v>1.0560999999999998</v>
      </c>
      <c r="H33" s="90">
        <v>0.83240000000000003</v>
      </c>
      <c r="I33" s="90">
        <v>0.78110000000000002</v>
      </c>
      <c r="J33" s="90">
        <v>0.64539999999999997</v>
      </c>
      <c r="K33" s="90">
        <v>0.89470000000000005</v>
      </c>
      <c r="L33" s="90">
        <v>1.0378000000000001</v>
      </c>
      <c r="M33" s="90">
        <v>0.95710000000000006</v>
      </c>
      <c r="N33" s="90">
        <v>1.3385</v>
      </c>
      <c r="O33" s="90">
        <v>1.6575</v>
      </c>
      <c r="P33" s="90">
        <v>2.2808999999999999</v>
      </c>
      <c r="Q33" s="90">
        <v>4.2171000000000003</v>
      </c>
      <c r="R33" s="90">
        <v>6.7766000000000002</v>
      </c>
      <c r="S33" s="90">
        <v>8.4707999999999988</v>
      </c>
      <c r="T33" s="90">
        <v>12.2514</v>
      </c>
    </row>
    <row r="34" spans="1:20" ht="12.75" customHeight="1" x14ac:dyDescent="0.25">
      <c r="A34" s="75" t="s">
        <v>85</v>
      </c>
      <c r="B34" s="89" t="s">
        <v>85</v>
      </c>
      <c r="C34" s="90">
        <v>7.4880000000000004</v>
      </c>
      <c r="D34" s="90">
        <v>2.0865</v>
      </c>
      <c r="E34" s="90">
        <v>2.0169000000000001</v>
      </c>
      <c r="F34" s="90">
        <v>1.5438000000000001</v>
      </c>
      <c r="G34" s="90">
        <v>1.7527999999999999</v>
      </c>
      <c r="H34" s="90">
        <v>2.9849000000000001</v>
      </c>
      <c r="I34" s="90">
        <v>3.0215999999999998</v>
      </c>
      <c r="J34" s="90">
        <v>3.2233000000000001</v>
      </c>
      <c r="K34" s="90">
        <v>3.7513000000000001</v>
      </c>
      <c r="L34" s="90">
        <v>4.2941000000000003</v>
      </c>
      <c r="M34" s="90">
        <v>4.1657000000000002</v>
      </c>
      <c r="N34" s="90">
        <v>4.2537000000000003</v>
      </c>
      <c r="O34" s="90">
        <v>3.8650000000000002</v>
      </c>
      <c r="P34" s="90">
        <v>4.4773999999999994</v>
      </c>
      <c r="Q34" s="90">
        <v>4.6571000000000007</v>
      </c>
      <c r="R34" s="90">
        <v>4.4883999999999995</v>
      </c>
      <c r="S34" s="90">
        <v>4.4151000000000007</v>
      </c>
      <c r="T34" s="90">
        <v>4.6681000000000008</v>
      </c>
    </row>
    <row r="35" spans="1:20" ht="12.75" customHeight="1" x14ac:dyDescent="0.25">
      <c r="A35" s="75" t="s">
        <v>34</v>
      </c>
      <c r="B35" s="89" t="s">
        <v>34</v>
      </c>
      <c r="C35" s="90">
        <v>78.924800000000005</v>
      </c>
      <c r="D35" s="90">
        <v>95.345699999999994</v>
      </c>
      <c r="E35" s="90">
        <v>97.131500000000003</v>
      </c>
      <c r="F35" s="90">
        <v>88.194999999999993</v>
      </c>
      <c r="G35" s="90">
        <v>107.0801</v>
      </c>
      <c r="H35" s="90">
        <v>92.118700000000004</v>
      </c>
      <c r="I35" s="90">
        <v>87.930999999999997</v>
      </c>
      <c r="J35" s="90">
        <v>84.293300000000002</v>
      </c>
      <c r="K35" s="90">
        <v>90.8536</v>
      </c>
      <c r="L35" s="90">
        <v>92.533100000000005</v>
      </c>
      <c r="M35" s="90">
        <v>89.493100000000013</v>
      </c>
      <c r="N35" s="90">
        <v>107.12769999999999</v>
      </c>
      <c r="O35" s="90">
        <v>100.9195</v>
      </c>
      <c r="P35" s="90">
        <v>109.2949</v>
      </c>
      <c r="Q35" s="90">
        <v>111.5758</v>
      </c>
      <c r="R35" s="90">
        <v>121.374</v>
      </c>
      <c r="S35" s="90">
        <v>119.2765</v>
      </c>
      <c r="T35" s="90">
        <v>121.75539999999999</v>
      </c>
    </row>
    <row r="36" spans="1:20" s="77" customFormat="1" ht="12.75" customHeight="1" x14ac:dyDescent="0.25">
      <c r="A36" s="75" t="s">
        <v>193</v>
      </c>
      <c r="B36" s="89" t="s">
        <v>193</v>
      </c>
      <c r="C36" s="90" t="s">
        <v>183</v>
      </c>
      <c r="D36" s="90">
        <v>0.40699999999999997</v>
      </c>
      <c r="E36" s="90">
        <v>0.4254</v>
      </c>
      <c r="F36" s="90">
        <v>0.45839999999999997</v>
      </c>
      <c r="G36" s="90">
        <v>0.48399999999999999</v>
      </c>
      <c r="H36" s="90">
        <v>0.51339999999999997</v>
      </c>
      <c r="I36" s="90">
        <v>0.52439999999999998</v>
      </c>
      <c r="J36" s="90">
        <v>0.52439999999999998</v>
      </c>
      <c r="K36" s="90">
        <v>0.53170000000000006</v>
      </c>
      <c r="L36" s="90">
        <v>0.53539999999999999</v>
      </c>
      <c r="M36" s="90">
        <v>0.56470000000000009</v>
      </c>
      <c r="N36" s="90">
        <v>0.5757000000000001</v>
      </c>
      <c r="O36" s="90">
        <v>0.5464</v>
      </c>
      <c r="P36" s="90">
        <v>0.53900000000000003</v>
      </c>
      <c r="Q36" s="90">
        <v>0.53900000000000003</v>
      </c>
      <c r="R36" s="90">
        <v>0.51700000000000002</v>
      </c>
      <c r="S36" s="90">
        <v>0.51700000000000002</v>
      </c>
      <c r="T36" s="90">
        <v>0.4914</v>
      </c>
    </row>
    <row r="37" spans="1:20" ht="12.75" customHeight="1" x14ac:dyDescent="0.25">
      <c r="A37" s="75" t="s">
        <v>151</v>
      </c>
      <c r="B37" s="89" t="s">
        <v>151</v>
      </c>
      <c r="C37" s="90">
        <v>4.4296999999999995</v>
      </c>
      <c r="D37" s="90">
        <v>11.012</v>
      </c>
      <c r="E37" s="90">
        <v>10.491299999999999</v>
      </c>
      <c r="F37" s="90">
        <v>7.3816999999999995</v>
      </c>
      <c r="G37" s="90">
        <v>7.3083</v>
      </c>
      <c r="H37" s="90">
        <v>9.1564999999999994</v>
      </c>
      <c r="I37" s="90">
        <v>9.5414999999999992</v>
      </c>
      <c r="J37" s="90">
        <v>9.7322000000000006</v>
      </c>
      <c r="K37" s="90">
        <v>12.665799999999999</v>
      </c>
      <c r="L37" s="90">
        <v>9.0648</v>
      </c>
      <c r="M37" s="90">
        <v>18.793400000000002</v>
      </c>
      <c r="N37" s="90">
        <v>19.156400000000001</v>
      </c>
      <c r="O37" s="90">
        <v>22.265999999999998</v>
      </c>
      <c r="P37" s="90">
        <v>25.152000000000001</v>
      </c>
      <c r="Q37" s="90">
        <v>27.172499999999999</v>
      </c>
      <c r="R37" s="90">
        <v>29.361699999999999</v>
      </c>
      <c r="S37" s="90">
        <v>29.742999999999999</v>
      </c>
      <c r="T37" s="90">
        <v>29.71</v>
      </c>
    </row>
    <row r="38" spans="1:20" ht="12.75" customHeight="1" x14ac:dyDescent="0.25">
      <c r="A38" s="75" t="s">
        <v>184</v>
      </c>
      <c r="B38" s="88" t="s">
        <v>184</v>
      </c>
      <c r="C38" s="46" t="s">
        <v>183</v>
      </c>
      <c r="D38" s="46" t="s">
        <v>183</v>
      </c>
      <c r="E38" s="46" t="s">
        <v>183</v>
      </c>
      <c r="F38" s="46">
        <v>4.3999999999999997E-2</v>
      </c>
      <c r="G38" s="46">
        <v>4.7700000000000006E-2</v>
      </c>
      <c r="H38" s="46">
        <v>5.1299999999999998E-2</v>
      </c>
      <c r="I38" s="46">
        <v>6.2299999999999994E-2</v>
      </c>
      <c r="J38" s="46">
        <v>9.5299999999999996E-2</v>
      </c>
      <c r="K38" s="46">
        <v>9.5299999999999996E-2</v>
      </c>
      <c r="L38" s="46">
        <v>0.1027</v>
      </c>
      <c r="M38" s="46">
        <v>0.121</v>
      </c>
      <c r="N38" s="46">
        <v>0.12830000000000003</v>
      </c>
      <c r="O38" s="46">
        <v>0.14299999999999999</v>
      </c>
      <c r="P38" s="46">
        <v>0.15030000000000002</v>
      </c>
      <c r="Q38" s="46">
        <v>0.15030000000000002</v>
      </c>
      <c r="R38" s="46">
        <v>0.1467</v>
      </c>
      <c r="S38" s="46">
        <v>0.15030000000000002</v>
      </c>
      <c r="T38" s="46">
        <v>0.14299999999999999</v>
      </c>
    </row>
    <row r="39" spans="1:20" ht="12.75" customHeight="1" x14ac:dyDescent="0.25">
      <c r="A39" s="75" t="s">
        <v>0</v>
      </c>
      <c r="B39" s="88" t="s">
        <v>0</v>
      </c>
      <c r="C39" s="46">
        <v>0.30069999999999997</v>
      </c>
      <c r="D39" s="46">
        <v>0.32269999999999999</v>
      </c>
      <c r="E39" s="46">
        <v>0.32269999999999999</v>
      </c>
      <c r="F39" s="46">
        <v>0.33739999999999998</v>
      </c>
      <c r="G39" s="46">
        <v>0.3337</v>
      </c>
      <c r="H39" s="46">
        <v>0.34839999999999999</v>
      </c>
      <c r="I39" s="46">
        <v>0.34470000000000001</v>
      </c>
      <c r="J39" s="46">
        <v>0.34470000000000001</v>
      </c>
      <c r="K39" s="46">
        <v>0.36299999999999999</v>
      </c>
      <c r="L39" s="46">
        <v>0.38869999999999999</v>
      </c>
      <c r="M39" s="46">
        <v>0.40699999999999997</v>
      </c>
      <c r="N39" s="46">
        <v>0.41070000000000001</v>
      </c>
      <c r="O39" s="46">
        <v>0.4254</v>
      </c>
      <c r="P39" s="46">
        <v>0.46939999999999998</v>
      </c>
      <c r="Q39" s="46">
        <v>0.48039999999999999</v>
      </c>
      <c r="R39" s="46">
        <v>0.50970000000000004</v>
      </c>
      <c r="S39" s="46">
        <v>0.52439999999999998</v>
      </c>
      <c r="T39" s="46">
        <v>0.51339999999999997</v>
      </c>
    </row>
    <row r="40" spans="1:20" ht="12.75" customHeight="1" x14ac:dyDescent="0.25">
      <c r="A40" s="75" t="s">
        <v>86</v>
      </c>
      <c r="B40" s="88" t="s">
        <v>86</v>
      </c>
      <c r="C40" s="46">
        <v>112.61360000000001</v>
      </c>
      <c r="D40" s="46">
        <v>122.5475</v>
      </c>
      <c r="E40" s="46">
        <v>129.21770000000001</v>
      </c>
      <c r="F40" s="46">
        <v>134.67789999999999</v>
      </c>
      <c r="G40" s="46">
        <v>137.6738</v>
      </c>
      <c r="H40" s="46">
        <v>145.48820000000001</v>
      </c>
      <c r="I40" s="46">
        <v>141.07679999999999</v>
      </c>
      <c r="J40" s="46">
        <v>132.63170000000002</v>
      </c>
      <c r="K40" s="46">
        <v>123.2662</v>
      </c>
      <c r="L40" s="46">
        <v>133.12679999999997</v>
      </c>
      <c r="M40" s="46">
        <v>156.17020000000002</v>
      </c>
      <c r="N40" s="46">
        <v>160.952</v>
      </c>
      <c r="O40" s="46">
        <v>174.23750000000001</v>
      </c>
      <c r="P40" s="46">
        <v>179.738</v>
      </c>
      <c r="Q40" s="46">
        <v>191.5787</v>
      </c>
      <c r="R40" s="46">
        <v>180.65479999999999</v>
      </c>
      <c r="S40" s="46">
        <v>179.0009</v>
      </c>
      <c r="T40" s="46">
        <v>190.03489999999999</v>
      </c>
    </row>
    <row r="41" spans="1:20" ht="12.75" customHeight="1" x14ac:dyDescent="0.25">
      <c r="A41" s="75" t="s">
        <v>87</v>
      </c>
      <c r="B41" s="88" t="s">
        <v>87</v>
      </c>
      <c r="C41" s="46" t="s">
        <v>183</v>
      </c>
      <c r="D41" s="46">
        <v>3.4910000000000001</v>
      </c>
      <c r="E41" s="46">
        <v>2.6071999999999997</v>
      </c>
      <c r="F41" s="46">
        <v>3.2783000000000002</v>
      </c>
      <c r="G41" s="46">
        <v>3.4066000000000001</v>
      </c>
      <c r="H41" s="46">
        <v>3.0583</v>
      </c>
      <c r="I41" s="46">
        <v>3.4653</v>
      </c>
      <c r="J41" s="46">
        <v>3.5423</v>
      </c>
      <c r="K41" s="46">
        <v>3.0436000000000001</v>
      </c>
      <c r="L41" s="46">
        <v>3.4285999999999999</v>
      </c>
      <c r="M41" s="46">
        <v>3.645</v>
      </c>
      <c r="N41" s="46">
        <v>4.3526999999999996</v>
      </c>
      <c r="O41" s="46">
        <v>4.3821000000000003</v>
      </c>
      <c r="P41" s="46">
        <v>5.0641000000000007</v>
      </c>
      <c r="Q41" s="46">
        <v>5.5591999999999997</v>
      </c>
      <c r="R41" s="46">
        <v>4.3601000000000001</v>
      </c>
      <c r="S41" s="46">
        <v>4.2171000000000003</v>
      </c>
      <c r="T41" s="46">
        <v>4.9615</v>
      </c>
    </row>
    <row r="42" spans="1:20" ht="12.75" customHeight="1" x14ac:dyDescent="0.25">
      <c r="A42" s="75" t="s">
        <v>152</v>
      </c>
      <c r="B42" s="88" t="s">
        <v>152</v>
      </c>
      <c r="C42" s="46">
        <v>1.8408</v>
      </c>
      <c r="D42" s="46">
        <v>1.7822</v>
      </c>
      <c r="E42" s="46">
        <v>1.8005</v>
      </c>
      <c r="F42" s="46">
        <v>1.8371999999999999</v>
      </c>
      <c r="G42" s="46">
        <v>1.7124999999999999</v>
      </c>
      <c r="H42" s="46">
        <v>1.7492000000000001</v>
      </c>
      <c r="I42" s="46">
        <v>2.3211999999999997</v>
      </c>
      <c r="J42" s="46">
        <v>2.3578999999999999</v>
      </c>
      <c r="K42" s="46">
        <v>2.3725000000000001</v>
      </c>
      <c r="L42" s="46">
        <v>2.4165999999999999</v>
      </c>
      <c r="M42" s="46">
        <v>2.4201999999999999</v>
      </c>
      <c r="N42" s="46">
        <v>2.4971999999999999</v>
      </c>
      <c r="O42" s="46">
        <v>2.4971999999999999</v>
      </c>
      <c r="P42" s="46">
        <v>2.5926</v>
      </c>
      <c r="Q42" s="46">
        <v>2.5082</v>
      </c>
      <c r="R42" s="46">
        <v>2.5228999999999999</v>
      </c>
      <c r="S42" s="46">
        <v>2.4569000000000001</v>
      </c>
      <c r="T42" s="46">
        <v>2.4386000000000001</v>
      </c>
    </row>
    <row r="43" spans="1:20" s="46" customFormat="1" ht="12.75" customHeight="1" x14ac:dyDescent="0.2">
      <c r="A43" s="75" t="s">
        <v>1</v>
      </c>
      <c r="B43" s="89" t="s">
        <v>1</v>
      </c>
      <c r="C43" s="90">
        <v>276.13759999999996</v>
      </c>
      <c r="D43" s="90">
        <v>302.57640000000004</v>
      </c>
      <c r="E43" s="90">
        <v>309.52429999999998</v>
      </c>
      <c r="F43" s="90">
        <v>317.77229999999997</v>
      </c>
      <c r="G43" s="90">
        <v>331.1232</v>
      </c>
      <c r="H43" s="90">
        <v>340.60540000000003</v>
      </c>
      <c r="I43" s="90">
        <v>346.62090000000001</v>
      </c>
      <c r="J43" s="90">
        <v>354.26650000000001</v>
      </c>
      <c r="K43" s="90">
        <v>358.29629999999997</v>
      </c>
      <c r="L43" s="90">
        <v>364.60509999999999</v>
      </c>
      <c r="M43" s="90">
        <v>376.66990000000004</v>
      </c>
      <c r="N43" s="90">
        <v>380.44049999999999</v>
      </c>
      <c r="O43" s="90">
        <v>385.96929999999998</v>
      </c>
      <c r="P43" s="90">
        <v>393.91829999999999</v>
      </c>
      <c r="Q43" s="90">
        <v>399.08420000000001</v>
      </c>
      <c r="R43" s="90">
        <v>398.66879999999998</v>
      </c>
      <c r="S43" s="90">
        <v>399.3648</v>
      </c>
      <c r="T43" s="90">
        <v>398.16140000000001</v>
      </c>
    </row>
    <row r="44" spans="1:20" s="46" customFormat="1" ht="12.75" customHeight="1" x14ac:dyDescent="0.2">
      <c r="A44" s="75" t="s">
        <v>2</v>
      </c>
      <c r="B44" s="89" t="s">
        <v>2</v>
      </c>
      <c r="C44" s="90">
        <v>62.017699999999998</v>
      </c>
      <c r="D44" s="90">
        <v>63.923999999999999</v>
      </c>
      <c r="E44" s="90">
        <v>67.365300000000005</v>
      </c>
      <c r="F44" s="90">
        <v>67.162499999999994</v>
      </c>
      <c r="G44" s="90">
        <v>66.744</v>
      </c>
      <c r="H44" s="90">
        <v>65.343199999999996</v>
      </c>
      <c r="I44" s="90">
        <v>65.992899999999992</v>
      </c>
      <c r="J44" s="90">
        <v>70.029300000000006</v>
      </c>
      <c r="K44" s="90">
        <v>71.747600000000006</v>
      </c>
      <c r="L44" s="90">
        <v>77.801000000000002</v>
      </c>
      <c r="M44" s="90">
        <v>78.229199999999992</v>
      </c>
      <c r="N44" s="90">
        <v>79.392899999999997</v>
      </c>
      <c r="O44" s="90">
        <v>76.633099999999999</v>
      </c>
      <c r="P44" s="90">
        <v>73.980100000000007</v>
      </c>
      <c r="Q44" s="90">
        <v>73.804500000000004</v>
      </c>
      <c r="R44" s="90">
        <v>67.567800000000005</v>
      </c>
      <c r="S44" s="90">
        <v>72.366100000000003</v>
      </c>
      <c r="T44" s="90">
        <v>70.353700000000003</v>
      </c>
    </row>
    <row r="45" spans="1:20" s="46" customFormat="1" ht="12.75" customHeight="1" x14ac:dyDescent="0.2">
      <c r="A45" s="75" t="s">
        <v>35</v>
      </c>
      <c r="B45" s="89" t="s">
        <v>35</v>
      </c>
      <c r="C45" s="90" t="s">
        <v>183</v>
      </c>
      <c r="D45" s="90">
        <v>33.479699999999994</v>
      </c>
      <c r="E45" s="90">
        <v>31.5105</v>
      </c>
      <c r="F45" s="90">
        <v>29.809000000000001</v>
      </c>
      <c r="G45" s="90">
        <v>31.6755</v>
      </c>
      <c r="H45" s="90">
        <v>28.576900000000002</v>
      </c>
      <c r="I45" s="90">
        <v>29.508299999999998</v>
      </c>
      <c r="J45" s="90">
        <v>28.7713</v>
      </c>
      <c r="K45" s="90">
        <v>29.614699999999999</v>
      </c>
      <c r="L45" s="90">
        <v>30.6158</v>
      </c>
      <c r="M45" s="90">
        <v>32.0899</v>
      </c>
      <c r="N45" s="90">
        <v>34.337800000000001</v>
      </c>
      <c r="O45" s="90">
        <v>39.167199999999994</v>
      </c>
      <c r="P45" s="90">
        <v>30.509400000000003</v>
      </c>
      <c r="Q45" s="90">
        <v>35.503900000000002</v>
      </c>
      <c r="R45" s="90">
        <v>31.902900000000002</v>
      </c>
      <c r="S45" s="90">
        <v>30.678099999999997</v>
      </c>
      <c r="T45" s="90">
        <v>33.457699999999996</v>
      </c>
    </row>
    <row r="46" spans="1:20" s="46" customFormat="1" ht="12.75" customHeight="1" x14ac:dyDescent="0.2">
      <c r="A46" s="75" t="s">
        <v>126</v>
      </c>
      <c r="B46" s="89" t="s">
        <v>126</v>
      </c>
      <c r="C46" s="90">
        <v>1.9507999999999999</v>
      </c>
      <c r="D46" s="90">
        <v>1.6832</v>
      </c>
      <c r="E46" s="90">
        <v>1.6685000000000001</v>
      </c>
      <c r="F46" s="90">
        <v>1.3640999999999999</v>
      </c>
      <c r="G46" s="90">
        <v>1.6795</v>
      </c>
      <c r="H46" s="90">
        <v>1.6758</v>
      </c>
      <c r="I46" s="90">
        <v>1.6685000000000001</v>
      </c>
      <c r="J46" s="90">
        <v>1.5694999999999999</v>
      </c>
      <c r="K46" s="90">
        <v>1.5768</v>
      </c>
      <c r="L46" s="90">
        <v>1.5181</v>
      </c>
      <c r="M46" s="90">
        <v>1.7235</v>
      </c>
      <c r="N46" s="90">
        <v>1.5988</v>
      </c>
      <c r="O46" s="90">
        <v>1.5218</v>
      </c>
      <c r="P46" s="90">
        <v>1.5475000000000001</v>
      </c>
      <c r="Q46" s="90">
        <v>1.0450999999999999</v>
      </c>
      <c r="R46" s="90">
        <v>1.6428</v>
      </c>
      <c r="S46" s="90">
        <v>2.4641999999999999</v>
      </c>
      <c r="T46" s="90">
        <v>1.9068000000000001</v>
      </c>
    </row>
    <row r="47" spans="1:20" s="46" customFormat="1" ht="12.75" customHeight="1" x14ac:dyDescent="0.2">
      <c r="A47" s="75" t="s">
        <v>88</v>
      </c>
      <c r="B47" s="89" t="s">
        <v>88</v>
      </c>
      <c r="C47" s="90">
        <v>12.665799999999999</v>
      </c>
      <c r="D47" s="90">
        <v>16.021100000000001</v>
      </c>
      <c r="E47" s="90">
        <v>15.6214</v>
      </c>
      <c r="F47" s="90">
        <v>17.319200000000002</v>
      </c>
      <c r="G47" s="90">
        <v>18.404700000000002</v>
      </c>
      <c r="H47" s="90">
        <v>18.019599999999997</v>
      </c>
      <c r="I47" s="90">
        <v>18.643000000000001</v>
      </c>
      <c r="J47" s="90">
        <v>13.927299999999999</v>
      </c>
      <c r="K47" s="90">
        <v>15.698399999999999</v>
      </c>
      <c r="L47" s="90">
        <v>16.468499999999999</v>
      </c>
      <c r="M47" s="90">
        <v>17.509900000000002</v>
      </c>
      <c r="N47" s="90">
        <v>19.207699999999999</v>
      </c>
      <c r="O47" s="90">
        <v>18.829999999999998</v>
      </c>
      <c r="P47" s="90">
        <v>22.013000000000002</v>
      </c>
      <c r="Q47" s="90">
        <v>24.011500000000002</v>
      </c>
      <c r="R47" s="90">
        <v>21.704999999999998</v>
      </c>
      <c r="S47" s="90">
        <v>23.252400000000002</v>
      </c>
      <c r="T47" s="90">
        <v>23.439499999999999</v>
      </c>
    </row>
    <row r="48" spans="1:20" ht="12.75" customHeight="1" x14ac:dyDescent="0.25">
      <c r="A48" s="75" t="s">
        <v>127</v>
      </c>
      <c r="B48" s="88" t="s">
        <v>127</v>
      </c>
      <c r="C48" s="46">
        <v>15.5334</v>
      </c>
      <c r="D48" s="46">
        <v>22.816099999999999</v>
      </c>
      <c r="E48" s="46">
        <v>24.029900000000001</v>
      </c>
      <c r="F48" s="46">
        <v>25.0639</v>
      </c>
      <c r="G48" s="46">
        <v>24.048200000000001</v>
      </c>
      <c r="H48" s="46">
        <v>25.2363</v>
      </c>
      <c r="I48" s="46">
        <v>27.869199999999999</v>
      </c>
      <c r="J48" s="46">
        <v>32.456600000000002</v>
      </c>
      <c r="K48" s="46">
        <v>33.707099999999997</v>
      </c>
      <c r="L48" s="46">
        <v>33.883099999999999</v>
      </c>
      <c r="M48" s="46">
        <v>39.750300000000003</v>
      </c>
      <c r="N48" s="46">
        <v>37.553699999999999</v>
      </c>
      <c r="O48" s="46">
        <v>48.136699999999998</v>
      </c>
      <c r="P48" s="46">
        <v>46.886300000000006</v>
      </c>
      <c r="Q48" s="46">
        <v>49.581499999999998</v>
      </c>
      <c r="R48" s="46">
        <v>52.790099999999995</v>
      </c>
      <c r="S48" s="46">
        <v>56.152800000000006</v>
      </c>
      <c r="T48" s="46">
        <v>57.069499999999998</v>
      </c>
    </row>
    <row r="49" spans="1:20" ht="12.75" customHeight="1" x14ac:dyDescent="0.25">
      <c r="A49" s="75" t="s">
        <v>36</v>
      </c>
      <c r="B49" s="88" t="s">
        <v>36</v>
      </c>
      <c r="C49" s="46">
        <v>1.0744</v>
      </c>
      <c r="D49" s="46">
        <v>0.82869999999999999</v>
      </c>
      <c r="E49" s="46">
        <v>0.85070000000000001</v>
      </c>
      <c r="F49" s="46">
        <v>0.90210000000000001</v>
      </c>
      <c r="G49" s="46">
        <v>1.1404000000000001</v>
      </c>
      <c r="H49" s="46">
        <v>1.2101</v>
      </c>
      <c r="I49" s="46">
        <v>1.1880999999999999</v>
      </c>
      <c r="J49" s="46">
        <v>1.2210999999999999</v>
      </c>
      <c r="K49" s="46">
        <v>1.2284000000000002</v>
      </c>
      <c r="L49" s="46">
        <v>1.2687999999999999</v>
      </c>
      <c r="M49" s="46">
        <v>1.2945</v>
      </c>
      <c r="N49" s="46">
        <v>1.3531</v>
      </c>
      <c r="O49" s="46">
        <v>1.3714999999999999</v>
      </c>
      <c r="P49" s="46">
        <v>1.4300999999999999</v>
      </c>
      <c r="Q49" s="46">
        <v>1.6280999999999999</v>
      </c>
      <c r="R49" s="46">
        <v>1.6245000000000001</v>
      </c>
      <c r="S49" s="46">
        <v>1.5181</v>
      </c>
      <c r="T49" s="46">
        <v>1.5657999999999999</v>
      </c>
    </row>
    <row r="50" spans="1:20" ht="12.75" customHeight="1" x14ac:dyDescent="0.25">
      <c r="A50" s="75" t="s">
        <v>37</v>
      </c>
      <c r="B50" s="88" t="s">
        <v>37</v>
      </c>
      <c r="C50" s="46">
        <v>103.80680000000001</v>
      </c>
      <c r="D50" s="46">
        <v>57.599800000000002</v>
      </c>
      <c r="E50" s="46">
        <v>58.553800000000003</v>
      </c>
      <c r="F50" s="46">
        <v>59.868000000000002</v>
      </c>
      <c r="G50" s="46">
        <v>58.064800000000005</v>
      </c>
      <c r="H50" s="46">
        <v>55.4041</v>
      </c>
      <c r="I50" s="46">
        <v>53.319300000000005</v>
      </c>
      <c r="J50" s="46">
        <v>52.347000000000001</v>
      </c>
      <c r="K50" s="46">
        <v>52.528800000000004</v>
      </c>
      <c r="L50" s="46">
        <v>52.891300000000001</v>
      </c>
      <c r="M50" s="46">
        <v>56.258499999999998</v>
      </c>
      <c r="N50" s="46">
        <v>56.669800000000002</v>
      </c>
      <c r="O50" s="46">
        <v>59.128500000000003</v>
      </c>
      <c r="P50" s="46">
        <v>58.28</v>
      </c>
      <c r="Q50" s="46">
        <v>60.328699999999998</v>
      </c>
      <c r="R50" s="46">
        <v>56.808599999999998</v>
      </c>
      <c r="S50" s="46">
        <v>58.298000000000002</v>
      </c>
      <c r="T50" s="46">
        <v>55.380900000000004</v>
      </c>
    </row>
    <row r="51" spans="1:20" ht="12.75" customHeight="1" x14ac:dyDescent="0.25">
      <c r="A51" s="75" t="s">
        <v>3</v>
      </c>
      <c r="B51" s="88" t="s">
        <v>3</v>
      </c>
      <c r="C51" s="46">
        <v>118.9888</v>
      </c>
      <c r="D51" s="46">
        <v>124.3236</v>
      </c>
      <c r="E51" s="46">
        <v>128.35410000000002</v>
      </c>
      <c r="F51" s="46">
        <v>122.7231</v>
      </c>
      <c r="G51" s="46">
        <v>128.96639999999999</v>
      </c>
      <c r="H51" s="46">
        <v>123.44760000000001</v>
      </c>
      <c r="I51" s="46">
        <v>125.15169999999999</v>
      </c>
      <c r="J51" s="46">
        <v>125.13639999999999</v>
      </c>
      <c r="K51" s="46">
        <v>125.45939999999999</v>
      </c>
      <c r="L51" s="46">
        <v>127.27589999999999</v>
      </c>
      <c r="M51" s="46">
        <v>128.0719</v>
      </c>
      <c r="N51" s="46">
        <v>124.34360000000001</v>
      </c>
      <c r="O51" s="46">
        <v>121.53710000000001</v>
      </c>
      <c r="P51" s="46">
        <v>117.06939999999999</v>
      </c>
      <c r="Q51" s="46">
        <v>119.4525</v>
      </c>
      <c r="R51" s="46">
        <v>106.82730000000001</v>
      </c>
      <c r="S51" s="46">
        <v>113.42919999999999</v>
      </c>
      <c r="T51" s="46">
        <v>104.27069999999999</v>
      </c>
    </row>
    <row r="52" spans="1:20" ht="12.75" customHeight="1" x14ac:dyDescent="0.25">
      <c r="A52" s="75" t="s">
        <v>38</v>
      </c>
      <c r="B52" s="88" t="s">
        <v>38</v>
      </c>
      <c r="C52" s="46">
        <v>0.31169999999999998</v>
      </c>
      <c r="D52" s="46">
        <v>0.37769999999999998</v>
      </c>
      <c r="E52" s="46">
        <v>0.308</v>
      </c>
      <c r="F52" s="46">
        <v>0.38869999999999999</v>
      </c>
      <c r="G52" s="46">
        <v>0.37039999999999995</v>
      </c>
      <c r="H52" s="46">
        <v>0.60139999999999993</v>
      </c>
      <c r="I52" s="46">
        <v>0.68940000000000001</v>
      </c>
      <c r="J52" s="46">
        <v>0.71140000000000003</v>
      </c>
      <c r="K52" s="46">
        <v>0.36669999999999997</v>
      </c>
      <c r="L52" s="46">
        <v>0.38500000000000001</v>
      </c>
      <c r="M52" s="46">
        <v>0.39600000000000002</v>
      </c>
      <c r="N52" s="46">
        <v>0.41439999999999999</v>
      </c>
      <c r="O52" s="46">
        <v>0.43269999999999997</v>
      </c>
      <c r="P52" s="46">
        <v>0.45839999999999997</v>
      </c>
      <c r="Q52" s="46">
        <v>0.45100000000000001</v>
      </c>
      <c r="R52" s="46">
        <v>0.46939999999999998</v>
      </c>
      <c r="S52" s="46">
        <v>0.55370000000000008</v>
      </c>
      <c r="T52" s="46">
        <v>0.55010000000000003</v>
      </c>
    </row>
    <row r="53" spans="1:20" ht="12.75" customHeight="1" x14ac:dyDescent="0.25">
      <c r="A53" s="75" t="s">
        <v>39</v>
      </c>
      <c r="B53" s="89" t="s">
        <v>39</v>
      </c>
      <c r="C53" s="90">
        <v>0.71510000000000007</v>
      </c>
      <c r="D53" s="90">
        <v>1.3274999999999999</v>
      </c>
      <c r="E53" s="90">
        <v>1.2650999999999999</v>
      </c>
      <c r="F53" s="90">
        <v>1.2174</v>
      </c>
      <c r="G53" s="90">
        <v>1.2138</v>
      </c>
      <c r="H53" s="90">
        <v>1.5620999999999998</v>
      </c>
      <c r="I53" s="90">
        <v>1.5988</v>
      </c>
      <c r="J53" s="90">
        <v>1.8152000000000001</v>
      </c>
      <c r="K53" s="90">
        <v>2.0791999999999997</v>
      </c>
      <c r="L53" s="90">
        <v>2.3541999999999996</v>
      </c>
      <c r="M53" s="90">
        <v>2.5082</v>
      </c>
      <c r="N53" s="90">
        <v>2.3946000000000001</v>
      </c>
      <c r="O53" s="90">
        <v>3.8724000000000003</v>
      </c>
      <c r="P53" s="90">
        <v>4.4957000000000003</v>
      </c>
      <c r="Q53" s="90">
        <v>4.4883999999999995</v>
      </c>
      <c r="R53" s="90">
        <v>4.7523999999999997</v>
      </c>
      <c r="S53" s="90">
        <v>5.1521000000000008</v>
      </c>
      <c r="T53" s="90">
        <v>4.9871000000000008</v>
      </c>
    </row>
    <row r="54" spans="1:20" ht="12.75" customHeight="1" x14ac:dyDescent="0.25">
      <c r="A54" s="75" t="s">
        <v>153</v>
      </c>
      <c r="B54" s="89" t="s">
        <v>153</v>
      </c>
      <c r="C54" s="90">
        <v>0.59770000000000001</v>
      </c>
      <c r="D54" s="90">
        <v>0.4657</v>
      </c>
      <c r="E54" s="90">
        <v>0.47670000000000001</v>
      </c>
      <c r="F54" s="90">
        <v>0.47670000000000001</v>
      </c>
      <c r="G54" s="90">
        <v>0.46200000000000002</v>
      </c>
      <c r="H54" s="90">
        <v>0.495</v>
      </c>
      <c r="I54" s="90">
        <v>0.495</v>
      </c>
      <c r="J54" s="90">
        <v>0.495</v>
      </c>
      <c r="K54" s="90">
        <v>0.52439999999999998</v>
      </c>
      <c r="L54" s="90">
        <v>0.50970000000000004</v>
      </c>
      <c r="M54" s="90">
        <v>0.67110000000000003</v>
      </c>
      <c r="N54" s="90">
        <v>0.44369999999999998</v>
      </c>
      <c r="O54" s="90">
        <v>0.52070000000000005</v>
      </c>
      <c r="P54" s="90">
        <v>0.51700000000000002</v>
      </c>
      <c r="Q54" s="90">
        <v>0.38869999999999999</v>
      </c>
      <c r="R54" s="90">
        <v>0.4657</v>
      </c>
      <c r="S54" s="90">
        <v>0.47670000000000001</v>
      </c>
      <c r="T54" s="90">
        <v>0.39239999999999997</v>
      </c>
    </row>
    <row r="55" spans="1:20" ht="12.75" customHeight="1" x14ac:dyDescent="0.25">
      <c r="A55" s="75" t="s">
        <v>40</v>
      </c>
      <c r="B55" s="89" t="s">
        <v>40</v>
      </c>
      <c r="C55" s="90">
        <v>0.12830000000000003</v>
      </c>
      <c r="D55" s="90">
        <v>0.24940000000000001</v>
      </c>
      <c r="E55" s="90">
        <v>0.3044</v>
      </c>
      <c r="F55" s="90">
        <v>0.39600000000000002</v>
      </c>
      <c r="G55" s="90">
        <v>0.38500000000000001</v>
      </c>
      <c r="H55" s="90">
        <v>0.38500000000000001</v>
      </c>
      <c r="I55" s="90">
        <v>0.3997</v>
      </c>
      <c r="J55" s="90">
        <v>0.38869999999999999</v>
      </c>
      <c r="K55" s="90">
        <v>0.41799999999999998</v>
      </c>
      <c r="L55" s="90">
        <v>0.37769999999999998</v>
      </c>
      <c r="M55" s="90">
        <v>0.308</v>
      </c>
      <c r="N55" s="90">
        <v>0.39600000000000002</v>
      </c>
      <c r="O55" s="90">
        <v>0.39239999999999997</v>
      </c>
      <c r="P55" s="90">
        <v>0.39239999999999997</v>
      </c>
      <c r="Q55" s="90">
        <v>0.42169999999999996</v>
      </c>
      <c r="R55" s="90">
        <v>0.38869999999999999</v>
      </c>
      <c r="S55" s="90">
        <v>0.48769999999999997</v>
      </c>
      <c r="T55" s="90">
        <v>0.56110000000000004</v>
      </c>
    </row>
    <row r="56" spans="1:20" ht="12.75" customHeight="1" x14ac:dyDescent="0.25">
      <c r="A56" s="75" t="s">
        <v>220</v>
      </c>
      <c r="B56" s="89" t="s">
        <v>220</v>
      </c>
      <c r="C56" s="90">
        <v>5.5262000000000002</v>
      </c>
      <c r="D56" s="90">
        <v>9.4608999999999988</v>
      </c>
      <c r="E56" s="90">
        <v>10.0146</v>
      </c>
      <c r="F56" s="90">
        <v>11.0267</v>
      </c>
      <c r="G56" s="90">
        <v>11.4557</v>
      </c>
      <c r="H56" s="90">
        <v>11.243</v>
      </c>
      <c r="I56" s="90">
        <v>10.223600000000001</v>
      </c>
      <c r="J56" s="90">
        <v>9.8239000000000001</v>
      </c>
      <c r="K56" s="90">
        <v>9.5672000000000015</v>
      </c>
      <c r="L56" s="90">
        <v>14.129</v>
      </c>
      <c r="M56" s="90">
        <v>13.0839</v>
      </c>
      <c r="N56" s="90">
        <v>12.068100000000001</v>
      </c>
      <c r="O56" s="90">
        <v>14.7303</v>
      </c>
      <c r="P56" s="90">
        <v>12.445799999999998</v>
      </c>
      <c r="Q56" s="90">
        <v>13.556899999999999</v>
      </c>
      <c r="R56" s="90">
        <v>14.2463</v>
      </c>
      <c r="S56" s="90">
        <v>15.350100000000001</v>
      </c>
      <c r="T56" s="90">
        <v>16.120100000000001</v>
      </c>
    </row>
    <row r="57" spans="1:20" ht="12.75" customHeight="1" x14ac:dyDescent="0.25">
      <c r="A57" s="75" t="s">
        <v>154</v>
      </c>
      <c r="B57" s="89" t="s">
        <v>154</v>
      </c>
      <c r="C57" s="90" t="s">
        <v>183</v>
      </c>
      <c r="D57" s="90">
        <v>3.4285999999999999</v>
      </c>
      <c r="E57" s="90">
        <v>4.2573999999999996</v>
      </c>
      <c r="F57" s="90">
        <v>8.3937999999999988</v>
      </c>
      <c r="G57" s="90">
        <v>10.593999999999999</v>
      </c>
      <c r="H57" s="90">
        <v>10.377600000000001</v>
      </c>
      <c r="I57" s="90">
        <v>13.7879</v>
      </c>
      <c r="J57" s="90">
        <v>13.362500000000001</v>
      </c>
      <c r="K57" s="90">
        <v>14.301299999999999</v>
      </c>
      <c r="L57" s="90">
        <v>14.488299999999999</v>
      </c>
      <c r="M57" s="90">
        <v>15.6104</v>
      </c>
      <c r="N57" s="90">
        <v>16.204499999999999</v>
      </c>
      <c r="O57" s="90">
        <v>17.564900000000002</v>
      </c>
      <c r="P57" s="90">
        <v>17.590599999999998</v>
      </c>
      <c r="Q57" s="90">
        <v>20.087799999999998</v>
      </c>
      <c r="R57" s="90">
        <v>20.6159</v>
      </c>
      <c r="S57" s="90">
        <v>21.147599999999997</v>
      </c>
      <c r="T57" s="90">
        <v>23.747499999999999</v>
      </c>
    </row>
    <row r="58" spans="1:20" ht="12.75" customHeight="1" x14ac:dyDescent="0.25">
      <c r="A58" s="75" t="s">
        <v>128</v>
      </c>
      <c r="B58" s="88" t="s">
        <v>128</v>
      </c>
      <c r="C58" s="46">
        <v>2.1781999999999999</v>
      </c>
      <c r="D58" s="46">
        <v>3.524</v>
      </c>
      <c r="E58" s="46">
        <v>3.1389999999999998</v>
      </c>
      <c r="F58" s="46">
        <v>3.2123000000000004</v>
      </c>
      <c r="G58" s="46">
        <v>3.8319999999999999</v>
      </c>
      <c r="H58" s="46">
        <v>3.5459999999999998</v>
      </c>
      <c r="I58" s="46">
        <v>4.2756999999999996</v>
      </c>
      <c r="J58" s="46">
        <v>4.3343999999999996</v>
      </c>
      <c r="K58" s="46">
        <v>4.4847000000000001</v>
      </c>
      <c r="L58" s="46">
        <v>4.2646999999999995</v>
      </c>
      <c r="M58" s="46">
        <v>4.3784000000000001</v>
      </c>
      <c r="N58" s="46">
        <v>4.6168000000000005</v>
      </c>
      <c r="O58" s="46">
        <v>4.6461000000000006</v>
      </c>
      <c r="P58" s="46">
        <v>4.7011000000000003</v>
      </c>
      <c r="Q58" s="46">
        <v>4.9798</v>
      </c>
      <c r="R58" s="46">
        <v>4.4003999999999994</v>
      </c>
      <c r="S58" s="46">
        <v>5.2328000000000001</v>
      </c>
      <c r="T58" s="46">
        <v>4.8551000000000002</v>
      </c>
    </row>
    <row r="59" spans="1:20" ht="12.75" customHeight="1" x14ac:dyDescent="0.25">
      <c r="A59" s="75" t="s">
        <v>89</v>
      </c>
      <c r="B59" s="88" t="s">
        <v>89</v>
      </c>
      <c r="C59" s="46">
        <v>208.887</v>
      </c>
      <c r="D59" s="46">
        <v>258.34750000000003</v>
      </c>
      <c r="E59" s="46">
        <v>284.78290000000004</v>
      </c>
      <c r="F59" s="46">
        <v>300.54730000000001</v>
      </c>
      <c r="G59" s="46">
        <v>312.28909999999996</v>
      </c>
      <c r="H59" s="46">
        <v>320.17309999999998</v>
      </c>
      <c r="I59" s="46">
        <v>327.98379999999997</v>
      </c>
      <c r="J59" s="46">
        <v>337.43369999999999</v>
      </c>
      <c r="K59" s="46">
        <v>332.26690000000002</v>
      </c>
      <c r="L59" s="46">
        <v>321.6216</v>
      </c>
      <c r="M59" s="46">
        <v>337.82600000000002</v>
      </c>
      <c r="N59" s="46">
        <v>347.30890000000005</v>
      </c>
      <c r="O59" s="46">
        <v>347.66829999999999</v>
      </c>
      <c r="P59" s="46">
        <v>363.21269999999998</v>
      </c>
      <c r="Q59" s="46">
        <v>387.67520000000002</v>
      </c>
      <c r="R59" s="46">
        <v>367.1474</v>
      </c>
      <c r="S59" s="46">
        <v>419.75420000000003</v>
      </c>
      <c r="T59" s="46">
        <v>439.41290000000004</v>
      </c>
    </row>
    <row r="60" spans="1:20" ht="12.75" customHeight="1" x14ac:dyDescent="0.25">
      <c r="A60" s="75" t="s">
        <v>155</v>
      </c>
      <c r="B60" s="88" t="s">
        <v>155</v>
      </c>
      <c r="C60" s="46">
        <v>6.6000000000000003E-2</v>
      </c>
      <c r="D60" s="46">
        <v>8.43E-2</v>
      </c>
      <c r="E60" s="46">
        <v>9.5299999999999996E-2</v>
      </c>
      <c r="F60" s="46">
        <v>9.9000000000000005E-2</v>
      </c>
      <c r="G60" s="46">
        <v>0.1027</v>
      </c>
      <c r="H60" s="46">
        <v>0.1027</v>
      </c>
      <c r="I60" s="46">
        <v>0.1027</v>
      </c>
      <c r="J60" s="46">
        <v>0.10629999999999999</v>
      </c>
      <c r="K60" s="46">
        <v>0.11370000000000001</v>
      </c>
      <c r="L60" s="46">
        <v>0.121</v>
      </c>
      <c r="M60" s="46">
        <v>0.12470000000000001</v>
      </c>
      <c r="N60" s="46">
        <v>0.13200000000000001</v>
      </c>
      <c r="O60" s="46">
        <v>0.14299999999999999</v>
      </c>
      <c r="P60" s="46">
        <v>0.15030000000000002</v>
      </c>
      <c r="Q60" s="46">
        <v>0.1613</v>
      </c>
      <c r="R60" s="46">
        <v>0.16500000000000001</v>
      </c>
      <c r="S60" s="46">
        <v>0.17230000000000001</v>
      </c>
      <c r="T60" s="46">
        <v>0.17599999999999999</v>
      </c>
    </row>
    <row r="61" spans="1:20" ht="12.75" customHeight="1" x14ac:dyDescent="0.25">
      <c r="A61" s="75" t="s">
        <v>156</v>
      </c>
      <c r="B61" s="88" t="s">
        <v>156</v>
      </c>
      <c r="C61" s="46">
        <v>6.2119</v>
      </c>
      <c r="D61" s="46">
        <v>5.0971000000000002</v>
      </c>
      <c r="E61" s="46">
        <v>5.1704999999999997</v>
      </c>
      <c r="F61" s="46">
        <v>5.3612000000000002</v>
      </c>
      <c r="G61" s="46">
        <v>5.5701999999999998</v>
      </c>
      <c r="H61" s="46">
        <v>4.2317</v>
      </c>
      <c r="I61" s="46">
        <v>6.1056000000000008</v>
      </c>
      <c r="J61" s="46">
        <v>5.7534999999999998</v>
      </c>
      <c r="K61" s="46">
        <v>4.8551000000000002</v>
      </c>
      <c r="L61" s="46">
        <v>4.8771000000000004</v>
      </c>
      <c r="M61" s="46">
        <v>4.8478000000000003</v>
      </c>
      <c r="N61" s="46">
        <v>4.6204000000000001</v>
      </c>
      <c r="O61" s="46">
        <v>4.2721</v>
      </c>
      <c r="P61" s="46">
        <v>9.053799999999999</v>
      </c>
      <c r="Q61" s="46">
        <v>10.029200000000001</v>
      </c>
      <c r="R61" s="46">
        <v>8.5733999999999995</v>
      </c>
      <c r="S61" s="46">
        <v>8.6027999999999984</v>
      </c>
      <c r="T61" s="46">
        <v>9.7431999999999999</v>
      </c>
    </row>
    <row r="62" spans="1:20" ht="12.75" customHeight="1" x14ac:dyDescent="0.25">
      <c r="A62" s="75" t="s">
        <v>41</v>
      </c>
      <c r="B62" s="88" t="s">
        <v>41</v>
      </c>
      <c r="C62" s="46">
        <v>80.2316</v>
      </c>
      <c r="D62" s="46">
        <v>58.043099999999995</v>
      </c>
      <c r="E62" s="46">
        <v>58.395900000000005</v>
      </c>
      <c r="F62" s="46">
        <v>55.625900000000001</v>
      </c>
      <c r="G62" s="46">
        <v>52.6357</v>
      </c>
      <c r="H62" s="46">
        <v>46.157400000000003</v>
      </c>
      <c r="I62" s="46">
        <v>45.522800000000004</v>
      </c>
      <c r="J62" s="46">
        <v>49.255800000000001</v>
      </c>
      <c r="K62" s="46">
        <v>46.260300000000001</v>
      </c>
      <c r="L62" s="46">
        <v>50.5045</v>
      </c>
      <c r="M62" s="46">
        <v>49.433</v>
      </c>
      <c r="N62" s="46">
        <v>50.304400000000001</v>
      </c>
      <c r="O62" s="46">
        <v>51.688900000000004</v>
      </c>
      <c r="P62" s="46">
        <v>55.465800000000002</v>
      </c>
      <c r="Q62" s="46">
        <v>53.707800000000006</v>
      </c>
      <c r="R62" s="46">
        <v>45.416800000000002</v>
      </c>
      <c r="S62" s="46">
        <v>47.721400000000003</v>
      </c>
      <c r="T62" s="46">
        <v>53.197400000000002</v>
      </c>
    </row>
    <row r="63" spans="1:20" ht="12.75" customHeight="1" x14ac:dyDescent="0.25">
      <c r="A63" s="75" t="s">
        <v>90</v>
      </c>
      <c r="B63" s="89" t="s">
        <v>90</v>
      </c>
      <c r="C63" s="90">
        <v>0.5867</v>
      </c>
      <c r="D63" s="90">
        <v>0.62709999999999999</v>
      </c>
      <c r="E63" s="90">
        <v>0.7077</v>
      </c>
      <c r="F63" s="90">
        <v>0.80670000000000008</v>
      </c>
      <c r="G63" s="90">
        <v>0.86170000000000002</v>
      </c>
      <c r="H63" s="90">
        <v>0.93140000000000001</v>
      </c>
      <c r="I63" s="90">
        <v>1.0414000000000001</v>
      </c>
      <c r="J63" s="90">
        <v>0.99739999999999995</v>
      </c>
      <c r="K63" s="90">
        <v>1.0047999999999999</v>
      </c>
      <c r="L63" s="90">
        <v>1.0780999999999998</v>
      </c>
      <c r="M63" s="90">
        <v>1.1037999999999999</v>
      </c>
      <c r="N63" s="90">
        <v>1.1257999999999999</v>
      </c>
      <c r="O63" s="90">
        <v>1.3605</v>
      </c>
      <c r="P63" s="90">
        <v>1.6465000000000001</v>
      </c>
      <c r="Q63" s="90">
        <v>1.6978</v>
      </c>
      <c r="R63" s="90">
        <v>1.6648000000000001</v>
      </c>
      <c r="S63" s="90">
        <v>1.6832</v>
      </c>
      <c r="T63" s="90">
        <v>1.9325000000000001</v>
      </c>
    </row>
    <row r="64" spans="1:20" ht="12.75" customHeight="1" x14ac:dyDescent="0.25">
      <c r="A64" s="75" t="s">
        <v>91</v>
      </c>
      <c r="B64" s="89" t="s">
        <v>91</v>
      </c>
      <c r="C64" s="90">
        <v>0.29339999999999999</v>
      </c>
      <c r="D64" s="90">
        <v>0.32269999999999999</v>
      </c>
      <c r="E64" s="90">
        <v>0.31900000000000001</v>
      </c>
      <c r="F64" s="90">
        <v>0.3044</v>
      </c>
      <c r="G64" s="90">
        <v>0.29339999999999999</v>
      </c>
      <c r="H64" s="90">
        <v>0.28599999999999998</v>
      </c>
      <c r="I64" s="90">
        <v>0.28970000000000001</v>
      </c>
      <c r="J64" s="90">
        <v>0.2054</v>
      </c>
      <c r="K64" s="90">
        <v>0.2127</v>
      </c>
      <c r="L64" s="90">
        <v>0.1613</v>
      </c>
      <c r="M64" s="90">
        <v>0.19800000000000001</v>
      </c>
      <c r="N64" s="90">
        <v>0.154</v>
      </c>
      <c r="O64" s="90">
        <v>0.187</v>
      </c>
      <c r="P64" s="90">
        <v>0.187</v>
      </c>
      <c r="Q64" s="90">
        <v>0.19069999999999998</v>
      </c>
      <c r="R64" s="90">
        <v>0.19069999999999998</v>
      </c>
      <c r="S64" s="90">
        <v>0.19440000000000002</v>
      </c>
      <c r="T64" s="90">
        <v>0.20899999999999999</v>
      </c>
    </row>
    <row r="65" spans="1:20" ht="12.75" customHeight="1" x14ac:dyDescent="0.25">
      <c r="A65" s="75" t="s">
        <v>221</v>
      </c>
      <c r="B65" s="89" t="s">
        <v>221</v>
      </c>
      <c r="C65" s="90">
        <v>8.7999999999999995E-2</v>
      </c>
      <c r="D65" s="90">
        <v>0.11370000000000001</v>
      </c>
      <c r="E65" s="90">
        <v>0.13930000000000001</v>
      </c>
      <c r="F65" s="90">
        <v>0.14299999999999999</v>
      </c>
      <c r="G65" s="90">
        <v>0.154</v>
      </c>
      <c r="H65" s="90">
        <v>0.17230000000000001</v>
      </c>
      <c r="I65" s="90">
        <v>0.187</v>
      </c>
      <c r="J65" s="90">
        <v>0.20899999999999999</v>
      </c>
      <c r="K65" s="90">
        <v>0.2457</v>
      </c>
      <c r="L65" s="90">
        <v>0.253</v>
      </c>
      <c r="M65" s="90">
        <v>0.26400000000000001</v>
      </c>
      <c r="N65" s="90">
        <v>0.29339999999999999</v>
      </c>
      <c r="O65" s="90">
        <v>0.308</v>
      </c>
      <c r="P65" s="90">
        <v>0.37039999999999995</v>
      </c>
      <c r="Q65" s="90">
        <v>0.28599999999999998</v>
      </c>
      <c r="R65" s="90">
        <v>0.3044</v>
      </c>
      <c r="S65" s="90">
        <v>0.29339999999999999</v>
      </c>
      <c r="T65" s="90">
        <v>0.4254</v>
      </c>
    </row>
    <row r="66" spans="1:20" ht="12.75" customHeight="1" x14ac:dyDescent="0.25">
      <c r="A66" s="75" t="s">
        <v>195</v>
      </c>
      <c r="B66" s="89" t="s">
        <v>195</v>
      </c>
      <c r="C66" s="90">
        <v>0.45100000000000001</v>
      </c>
      <c r="D66" s="90">
        <v>1.5510999999999999</v>
      </c>
      <c r="E66" s="90">
        <v>1.6171</v>
      </c>
      <c r="F66" s="90">
        <v>1.5400999999999998</v>
      </c>
      <c r="G66" s="90">
        <v>1.9507999999999999</v>
      </c>
      <c r="H66" s="90">
        <v>1.8957999999999999</v>
      </c>
      <c r="I66" s="90">
        <v>1.9764999999999999</v>
      </c>
      <c r="J66" s="90">
        <v>2.2515000000000001</v>
      </c>
      <c r="K66" s="90">
        <v>2.2075</v>
      </c>
      <c r="L66" s="90">
        <v>2.3799000000000001</v>
      </c>
      <c r="M66" s="90">
        <v>2.4459</v>
      </c>
      <c r="N66" s="90">
        <v>2.7759</v>
      </c>
      <c r="O66" s="90">
        <v>2.9996</v>
      </c>
      <c r="P66" s="90">
        <v>3.4836999999999998</v>
      </c>
      <c r="Q66" s="90">
        <v>3.9750000000000001</v>
      </c>
      <c r="R66" s="90">
        <v>4.1326999999999998</v>
      </c>
      <c r="S66" s="90">
        <v>4.1876999999999995</v>
      </c>
      <c r="T66" s="90">
        <v>4.4957000000000003</v>
      </c>
    </row>
    <row r="67" spans="1:20" ht="12.75" customHeight="1" x14ac:dyDescent="0.25">
      <c r="A67" s="75" t="s">
        <v>42</v>
      </c>
      <c r="B67" s="89" t="s">
        <v>42</v>
      </c>
      <c r="C67" s="90">
        <v>1.7382</v>
      </c>
      <c r="D67" s="90">
        <v>4.3636999999999997</v>
      </c>
      <c r="E67" s="90">
        <v>4.6021000000000001</v>
      </c>
      <c r="F67" s="90">
        <v>3.2160000000000002</v>
      </c>
      <c r="G67" s="90">
        <v>3.2086000000000001</v>
      </c>
      <c r="H67" s="90">
        <v>3.0803000000000003</v>
      </c>
      <c r="I67" s="90">
        <v>3.4323000000000001</v>
      </c>
      <c r="J67" s="90">
        <v>3.4213</v>
      </c>
      <c r="K67" s="90">
        <v>3.4175999999999997</v>
      </c>
      <c r="L67" s="90">
        <v>3.7953000000000001</v>
      </c>
      <c r="M67" s="90">
        <v>3.9566999999999997</v>
      </c>
      <c r="N67" s="90">
        <v>3.6963000000000004</v>
      </c>
      <c r="O67" s="90">
        <v>3.8614000000000002</v>
      </c>
      <c r="P67" s="90">
        <v>5.8342000000000001</v>
      </c>
      <c r="Q67" s="90">
        <v>5.5445000000000002</v>
      </c>
      <c r="R67" s="90">
        <v>6.6738999999999997</v>
      </c>
      <c r="S67" s="90">
        <v>6.7068999999999992</v>
      </c>
      <c r="T67" s="90">
        <v>5.6618000000000004</v>
      </c>
    </row>
    <row r="68" spans="1:20" ht="12.75" customHeight="1" x14ac:dyDescent="0.25">
      <c r="A68" s="75" t="s">
        <v>129</v>
      </c>
      <c r="B68" s="88" t="s">
        <v>129</v>
      </c>
      <c r="C68" s="46">
        <v>459.03800000000001</v>
      </c>
      <c r="D68" s="46">
        <v>490.94579999999996</v>
      </c>
      <c r="E68" s="46">
        <v>507.30740000000003</v>
      </c>
      <c r="F68" s="46">
        <v>521.2817</v>
      </c>
      <c r="G68" s="46">
        <v>530.10390000000007</v>
      </c>
      <c r="H68" s="46">
        <v>545.79340000000002</v>
      </c>
      <c r="I68" s="46">
        <v>567.73830000000009</v>
      </c>
      <c r="J68" s="46">
        <v>561.25319999999999</v>
      </c>
      <c r="K68" s="46">
        <v>566.9541999999999</v>
      </c>
      <c r="L68" s="46">
        <v>584.11580000000004</v>
      </c>
      <c r="M68" s="46">
        <v>583.13300000000004</v>
      </c>
      <c r="N68" s="46">
        <v>576.74090000000001</v>
      </c>
      <c r="O68" s="46">
        <v>571.75149999999996</v>
      </c>
      <c r="P68" s="46">
        <v>594.65899999999999</v>
      </c>
      <c r="Q68" s="46">
        <v>576.57470000000001</v>
      </c>
      <c r="R68" s="46">
        <v>542.52119999999991</v>
      </c>
      <c r="S68" s="46">
        <v>554.40819999999997</v>
      </c>
      <c r="T68" s="46">
        <v>557.28969999999993</v>
      </c>
    </row>
    <row r="69" spans="1:20" ht="12.75" customHeight="1" x14ac:dyDescent="0.25">
      <c r="A69" s="75" t="s">
        <v>157</v>
      </c>
      <c r="B69" s="88" t="s">
        <v>157</v>
      </c>
      <c r="C69" s="46">
        <v>0.253</v>
      </c>
      <c r="D69" s="46">
        <v>0.36669999999999997</v>
      </c>
      <c r="E69" s="46">
        <v>0.38869999999999999</v>
      </c>
      <c r="F69" s="46">
        <v>0.40699999999999997</v>
      </c>
      <c r="G69" s="46">
        <v>0.4254</v>
      </c>
      <c r="H69" s="46">
        <v>0.42169999999999996</v>
      </c>
      <c r="I69" s="46">
        <v>0.45469999999999999</v>
      </c>
      <c r="J69" s="46">
        <v>0.45469999999999999</v>
      </c>
      <c r="K69" s="46">
        <v>0.46939999999999998</v>
      </c>
      <c r="L69" s="46">
        <v>0.48039999999999999</v>
      </c>
      <c r="M69" s="46">
        <v>0.46200000000000002</v>
      </c>
      <c r="N69" s="46">
        <v>0.48039999999999999</v>
      </c>
      <c r="O69" s="46">
        <v>0.48399999999999999</v>
      </c>
      <c r="P69" s="46">
        <v>0.58310000000000006</v>
      </c>
      <c r="Q69" s="46">
        <v>0.59410000000000007</v>
      </c>
      <c r="R69" s="46">
        <v>0.56110000000000004</v>
      </c>
      <c r="S69" s="46">
        <v>0.56470000000000009</v>
      </c>
      <c r="T69" s="46">
        <v>0.58310000000000006</v>
      </c>
    </row>
    <row r="70" spans="1:20" ht="12.75" customHeight="1" x14ac:dyDescent="0.25">
      <c r="A70" s="75" t="s">
        <v>92</v>
      </c>
      <c r="B70" s="88" t="s">
        <v>92</v>
      </c>
      <c r="C70" s="46">
        <v>0.19800000000000001</v>
      </c>
      <c r="D70" s="46">
        <v>0.23469999999999999</v>
      </c>
      <c r="E70" s="46">
        <v>0.23469999999999999</v>
      </c>
      <c r="F70" s="46">
        <v>0.2457</v>
      </c>
      <c r="G70" s="46">
        <v>0.24940000000000001</v>
      </c>
      <c r="H70" s="46">
        <v>0.26400000000000001</v>
      </c>
      <c r="I70" s="46">
        <v>0.26769999999999999</v>
      </c>
      <c r="J70" s="46">
        <v>0.2457</v>
      </c>
      <c r="K70" s="46">
        <v>0.2457</v>
      </c>
      <c r="L70" s="46">
        <v>0.23469999999999999</v>
      </c>
      <c r="M70" s="46">
        <v>0.2127</v>
      </c>
      <c r="N70" s="46">
        <v>0.2127</v>
      </c>
      <c r="O70" s="46">
        <v>0.22740000000000002</v>
      </c>
      <c r="P70" s="46">
        <v>0.23469999999999999</v>
      </c>
      <c r="Q70" s="46">
        <v>0.23469999999999999</v>
      </c>
      <c r="R70" s="46">
        <v>0.23469999999999999</v>
      </c>
      <c r="S70" s="46">
        <v>0.26400000000000001</v>
      </c>
      <c r="T70" s="46">
        <v>0.28599999999999998</v>
      </c>
    </row>
    <row r="71" spans="1:20" ht="12.75" customHeight="1" x14ac:dyDescent="0.25">
      <c r="A71" s="75" t="s">
        <v>93</v>
      </c>
      <c r="B71" s="88" t="s">
        <v>93</v>
      </c>
      <c r="C71" s="46">
        <v>0.1467</v>
      </c>
      <c r="D71" s="46">
        <v>0.1027</v>
      </c>
      <c r="E71" s="46">
        <v>0.10629999999999999</v>
      </c>
      <c r="F71" s="46">
        <v>0.11370000000000001</v>
      </c>
      <c r="G71" s="46">
        <v>0.11370000000000001</v>
      </c>
      <c r="H71" s="46">
        <v>0.121</v>
      </c>
      <c r="I71" s="46">
        <v>0.17599999999999999</v>
      </c>
      <c r="J71" s="46">
        <v>0.17230000000000001</v>
      </c>
      <c r="K71" s="46">
        <v>0.16869999999999999</v>
      </c>
      <c r="L71" s="46">
        <v>0.38139999999999996</v>
      </c>
      <c r="M71" s="46">
        <v>0.37769999999999998</v>
      </c>
      <c r="N71" s="46">
        <v>0.3997</v>
      </c>
      <c r="O71" s="46">
        <v>0.40699999999999997</v>
      </c>
      <c r="P71" s="46">
        <v>0.46200000000000002</v>
      </c>
      <c r="Q71" s="46">
        <v>0.50970000000000004</v>
      </c>
      <c r="R71" s="46">
        <v>0.4914</v>
      </c>
      <c r="S71" s="46">
        <v>0.51700000000000002</v>
      </c>
      <c r="T71" s="46">
        <v>0.53900000000000003</v>
      </c>
    </row>
    <row r="72" spans="1:20" ht="12.75" customHeight="1" x14ac:dyDescent="0.25">
      <c r="A72" s="75" t="s">
        <v>43</v>
      </c>
      <c r="B72" s="88" t="s">
        <v>43</v>
      </c>
      <c r="C72" s="46">
        <v>33.314699999999995</v>
      </c>
      <c r="D72" s="46">
        <v>41.745100000000001</v>
      </c>
      <c r="E72" s="46">
        <v>48.499699999999997</v>
      </c>
      <c r="F72" s="46">
        <v>56.394800000000004</v>
      </c>
      <c r="G72" s="46">
        <v>57.641599999999997</v>
      </c>
      <c r="H72" s="46">
        <v>61.5139</v>
      </c>
      <c r="I72" s="46">
        <v>58.814999999999998</v>
      </c>
      <c r="J72" s="46">
        <v>53.549199999999999</v>
      </c>
      <c r="K72" s="46">
        <v>55.335000000000001</v>
      </c>
      <c r="L72" s="46">
        <v>55.602699999999999</v>
      </c>
      <c r="M72" s="46">
        <v>60.054499999999997</v>
      </c>
      <c r="N72" s="46">
        <v>61.818300000000001</v>
      </c>
      <c r="O72" s="46">
        <v>64.8142</v>
      </c>
      <c r="P72" s="46">
        <v>71.638499999999993</v>
      </c>
      <c r="Q72" s="46">
        <v>71.851199999999992</v>
      </c>
      <c r="R72" s="46">
        <v>66.805399999999992</v>
      </c>
      <c r="S72" s="46">
        <v>72.258200000000002</v>
      </c>
      <c r="T72" s="46">
        <v>79.408899999999988</v>
      </c>
    </row>
    <row r="73" spans="1:20" ht="12.75" customHeight="1" x14ac:dyDescent="0.25">
      <c r="A73" s="75" t="s">
        <v>130</v>
      </c>
      <c r="B73" s="89" t="s">
        <v>130</v>
      </c>
      <c r="C73" s="90">
        <v>2460.7440000000001</v>
      </c>
      <c r="D73" s="90">
        <v>3320.2852000000003</v>
      </c>
      <c r="E73" s="90">
        <v>3463.0891000000001</v>
      </c>
      <c r="F73" s="90">
        <v>3469.51</v>
      </c>
      <c r="G73" s="90">
        <v>3324.3445000000002</v>
      </c>
      <c r="H73" s="90">
        <v>3318.0556000000001</v>
      </c>
      <c r="I73" s="90">
        <v>3405.1799000000001</v>
      </c>
      <c r="J73" s="90">
        <v>3487.5663999999997</v>
      </c>
      <c r="K73" s="90">
        <v>3694.2420999999999</v>
      </c>
      <c r="L73" s="90">
        <v>4525.1769999999997</v>
      </c>
      <c r="M73" s="90">
        <v>5288.1660000000002</v>
      </c>
      <c r="N73" s="90">
        <v>5790.0169999999998</v>
      </c>
      <c r="O73" s="90">
        <v>6414.4630999999999</v>
      </c>
      <c r="P73" s="90">
        <v>6791.8047000000006</v>
      </c>
      <c r="Q73" s="90">
        <v>7035.4439000000002</v>
      </c>
      <c r="R73" s="90">
        <v>7692.2109</v>
      </c>
      <c r="S73" s="90">
        <v>8256.9691999999995</v>
      </c>
      <c r="T73" s="90">
        <v>9019.5181999999986</v>
      </c>
    </row>
    <row r="74" spans="1:20" ht="25.5" customHeight="1" x14ac:dyDescent="0.25">
      <c r="A74" s="75" t="s">
        <v>204</v>
      </c>
      <c r="B74" s="89" t="s">
        <v>204</v>
      </c>
      <c r="C74" s="90">
        <v>27.6602</v>
      </c>
      <c r="D74" s="90">
        <v>31.6205</v>
      </c>
      <c r="E74" s="90">
        <v>29.365299999999998</v>
      </c>
      <c r="F74" s="90">
        <v>30.854099999999999</v>
      </c>
      <c r="G74" s="90">
        <v>39.233199999999997</v>
      </c>
      <c r="H74" s="90">
        <v>42.753599999999999</v>
      </c>
      <c r="I74" s="90">
        <v>40.465300000000006</v>
      </c>
      <c r="J74" s="90">
        <v>37.971800000000002</v>
      </c>
      <c r="K74" s="90">
        <v>36.952400000000004</v>
      </c>
      <c r="L74" s="90">
        <v>40.065599999999996</v>
      </c>
      <c r="M74" s="90">
        <v>38.415500000000002</v>
      </c>
      <c r="N74" s="90">
        <v>40.545999999999999</v>
      </c>
      <c r="O74" s="90">
        <v>38.5548</v>
      </c>
      <c r="P74" s="90">
        <v>39.963000000000001</v>
      </c>
      <c r="Q74" s="90">
        <v>38.5732</v>
      </c>
      <c r="R74" s="90">
        <v>36.996400000000001</v>
      </c>
      <c r="S74" s="90">
        <v>36.288599999999995</v>
      </c>
      <c r="T74" s="90">
        <v>40.274699999999996</v>
      </c>
    </row>
    <row r="75" spans="1:20" ht="24" customHeight="1" x14ac:dyDescent="0.25">
      <c r="A75" s="75" t="s">
        <v>205</v>
      </c>
      <c r="B75" s="89" t="s">
        <v>205</v>
      </c>
      <c r="C75" s="90">
        <v>1.0341</v>
      </c>
      <c r="D75" s="90">
        <v>1.2430999999999999</v>
      </c>
      <c r="E75" s="90">
        <v>1.4155</v>
      </c>
      <c r="F75" s="90">
        <v>1.4998</v>
      </c>
      <c r="G75" s="90">
        <v>1.5657999999999999</v>
      </c>
      <c r="H75" s="90">
        <v>1.5327999999999999</v>
      </c>
      <c r="I75" s="90">
        <v>1.6355</v>
      </c>
      <c r="J75" s="90">
        <v>1.6867999999999999</v>
      </c>
      <c r="K75" s="90">
        <v>1.5255000000000001</v>
      </c>
      <c r="L75" s="90">
        <v>1.5365</v>
      </c>
      <c r="M75" s="90">
        <v>1.7272000000000001</v>
      </c>
      <c r="N75" s="90">
        <v>1.8371999999999999</v>
      </c>
      <c r="O75" s="90">
        <v>1.6317999999999999</v>
      </c>
      <c r="P75" s="90">
        <v>1.5438000000000001</v>
      </c>
      <c r="Q75" s="90">
        <v>1.3385</v>
      </c>
      <c r="R75" s="90">
        <v>1.4558</v>
      </c>
      <c r="S75" s="90">
        <v>1.1990999999999998</v>
      </c>
      <c r="T75" s="90">
        <v>1.1660999999999999</v>
      </c>
    </row>
    <row r="76" spans="1:20" ht="12.75" customHeight="1" x14ac:dyDescent="0.25">
      <c r="A76" s="75" t="s">
        <v>196</v>
      </c>
      <c r="B76" s="89" t="s">
        <v>196</v>
      </c>
      <c r="C76" s="90">
        <v>57.337199999999996</v>
      </c>
      <c r="D76" s="90">
        <v>59.614400000000003</v>
      </c>
      <c r="E76" s="90">
        <v>60.527500000000003</v>
      </c>
      <c r="F76" s="90">
        <v>64.909599999999998</v>
      </c>
      <c r="G76" s="90">
        <v>65.976699999999994</v>
      </c>
      <c r="H76" s="90">
        <v>56.512099999999997</v>
      </c>
      <c r="I76" s="90">
        <v>57.923900000000003</v>
      </c>
      <c r="J76" s="90">
        <v>56.273800000000001</v>
      </c>
      <c r="K76" s="90">
        <v>55.6614</v>
      </c>
      <c r="L76" s="90">
        <v>57.421599999999998</v>
      </c>
      <c r="M76" s="90">
        <v>55.070999999999998</v>
      </c>
      <c r="N76" s="90">
        <v>60.945500000000003</v>
      </c>
      <c r="O76" s="90">
        <v>62.940400000000004</v>
      </c>
      <c r="P76" s="90">
        <v>62.430699999999995</v>
      </c>
      <c r="Q76" s="90">
        <v>65.158900000000003</v>
      </c>
      <c r="R76" s="90">
        <v>67.432500000000005</v>
      </c>
      <c r="S76" s="90">
        <v>78.583799999999997</v>
      </c>
      <c r="T76" s="90">
        <v>72.423299999999998</v>
      </c>
    </row>
    <row r="77" spans="1:20" ht="12.75" customHeight="1" x14ac:dyDescent="0.25">
      <c r="A77" s="75" t="s">
        <v>94</v>
      </c>
      <c r="B77" s="89" t="s">
        <v>94</v>
      </c>
      <c r="C77" s="90">
        <v>7.6999999999999999E-2</v>
      </c>
      <c r="D77" s="90">
        <v>8.0700000000000008E-2</v>
      </c>
      <c r="E77" s="90">
        <v>6.6000000000000003E-2</v>
      </c>
      <c r="F77" s="90">
        <v>6.6000000000000003E-2</v>
      </c>
      <c r="G77" s="90">
        <v>7.3300000000000004E-2</v>
      </c>
      <c r="H77" s="90">
        <v>8.0700000000000008E-2</v>
      </c>
      <c r="I77" s="90">
        <v>8.43E-2</v>
      </c>
      <c r="J77" s="90">
        <v>8.7999999999999995E-2</v>
      </c>
      <c r="K77" s="90">
        <v>9.1700000000000004E-2</v>
      </c>
      <c r="L77" s="90">
        <v>9.9000000000000005E-2</v>
      </c>
      <c r="M77" s="90">
        <v>0.1027</v>
      </c>
      <c r="N77" s="90">
        <v>0.11</v>
      </c>
      <c r="O77" s="90">
        <v>0.121</v>
      </c>
      <c r="P77" s="90">
        <v>0.1173</v>
      </c>
      <c r="Q77" s="90">
        <v>0.121</v>
      </c>
      <c r="R77" s="90">
        <v>0.121</v>
      </c>
      <c r="S77" s="90">
        <v>0.13200000000000001</v>
      </c>
      <c r="T77" s="90">
        <v>0.15769999999999998</v>
      </c>
    </row>
    <row r="78" spans="1:20" ht="12.75" customHeight="1" x14ac:dyDescent="0.25">
      <c r="A78" s="75" t="s">
        <v>95</v>
      </c>
      <c r="B78" s="88" t="s">
        <v>95</v>
      </c>
      <c r="C78" s="46">
        <v>1.1880999999999999</v>
      </c>
      <c r="D78" s="46">
        <v>1.5657999999999999</v>
      </c>
      <c r="E78" s="46">
        <v>1.7161999999999999</v>
      </c>
      <c r="F78" s="46">
        <v>2.3431999999999999</v>
      </c>
      <c r="G78" s="46">
        <v>0.77739999999999998</v>
      </c>
      <c r="H78" s="46">
        <v>0.82140000000000002</v>
      </c>
      <c r="I78" s="46">
        <v>1.0488</v>
      </c>
      <c r="J78" s="46">
        <v>0.76639999999999997</v>
      </c>
      <c r="K78" s="46">
        <v>0.5757000000000001</v>
      </c>
      <c r="L78" s="46">
        <v>0.91679999999999995</v>
      </c>
      <c r="M78" s="46">
        <v>0.94979999999999998</v>
      </c>
      <c r="N78" s="46">
        <v>1.2394000000000001</v>
      </c>
      <c r="O78" s="46">
        <v>1.1184000000000001</v>
      </c>
      <c r="P78" s="46">
        <v>1.2138</v>
      </c>
      <c r="Q78" s="46">
        <v>1.3090999999999999</v>
      </c>
      <c r="R78" s="46">
        <v>1.7052</v>
      </c>
      <c r="S78" s="46">
        <v>1.9252</v>
      </c>
      <c r="T78" s="46">
        <v>2.2479</v>
      </c>
    </row>
    <row r="79" spans="1:20" ht="12.75" customHeight="1" x14ac:dyDescent="0.25">
      <c r="A79" s="75" t="s">
        <v>131</v>
      </c>
      <c r="B79" s="88" t="s">
        <v>131</v>
      </c>
      <c r="C79" s="46">
        <v>2.1999999999999999E-2</v>
      </c>
      <c r="D79" s="46">
        <v>2.1999999999999999E-2</v>
      </c>
      <c r="E79" s="46">
        <v>2.1999999999999999E-2</v>
      </c>
      <c r="F79" s="46">
        <v>2.1999999999999999E-2</v>
      </c>
      <c r="G79" s="46">
        <v>2.1999999999999999E-2</v>
      </c>
      <c r="H79" s="46">
        <v>2.93E-2</v>
      </c>
      <c r="I79" s="46">
        <v>2.93E-2</v>
      </c>
      <c r="J79" s="46">
        <v>3.3000000000000002E-2</v>
      </c>
      <c r="K79" s="46">
        <v>2.93E-2</v>
      </c>
      <c r="L79" s="46">
        <v>3.3000000000000002E-2</v>
      </c>
      <c r="M79" s="46">
        <v>5.5E-2</v>
      </c>
      <c r="N79" s="46">
        <v>6.2299999999999994E-2</v>
      </c>
      <c r="O79" s="46">
        <v>6.6000000000000003E-2</v>
      </c>
      <c r="P79" s="46">
        <v>6.6000000000000003E-2</v>
      </c>
      <c r="Q79" s="46">
        <v>6.9699999999999998E-2</v>
      </c>
      <c r="R79" s="46">
        <v>6.9699999999999998E-2</v>
      </c>
      <c r="S79" s="46">
        <v>6.9699999999999998E-2</v>
      </c>
      <c r="T79" s="46">
        <v>6.9699999999999998E-2</v>
      </c>
    </row>
    <row r="80" spans="1:20" ht="12.75" customHeight="1" x14ac:dyDescent="0.25">
      <c r="A80" s="75" t="s">
        <v>44</v>
      </c>
      <c r="B80" s="88" t="s">
        <v>44</v>
      </c>
      <c r="C80" s="46">
        <v>2.9556</v>
      </c>
      <c r="D80" s="46">
        <v>4.8661000000000003</v>
      </c>
      <c r="E80" s="46">
        <v>4.7488000000000001</v>
      </c>
      <c r="F80" s="46">
        <v>4.9871000000000008</v>
      </c>
      <c r="G80" s="46">
        <v>5.3171999999999997</v>
      </c>
      <c r="H80" s="46">
        <v>5.5225</v>
      </c>
      <c r="I80" s="46">
        <v>5.4748000000000001</v>
      </c>
      <c r="J80" s="46">
        <v>5.7608999999999995</v>
      </c>
      <c r="K80" s="46">
        <v>6.3256000000000006</v>
      </c>
      <c r="L80" s="46">
        <v>6.6263000000000005</v>
      </c>
      <c r="M80" s="46">
        <v>6.9306000000000001</v>
      </c>
      <c r="N80" s="46">
        <v>6.8683000000000005</v>
      </c>
      <c r="O80" s="46">
        <v>7.0993000000000004</v>
      </c>
      <c r="P80" s="46">
        <v>8.122399999999999</v>
      </c>
      <c r="Q80" s="46">
        <v>8.3277999999999999</v>
      </c>
      <c r="R80" s="46">
        <v>7.6017000000000001</v>
      </c>
      <c r="S80" s="46">
        <v>7.5686999999999998</v>
      </c>
      <c r="T80" s="46">
        <v>7.8437000000000001</v>
      </c>
    </row>
    <row r="81" spans="1:20" ht="12.75" customHeight="1" x14ac:dyDescent="0.25">
      <c r="A81" s="75" t="s">
        <v>222</v>
      </c>
      <c r="B81" s="88" t="s">
        <v>222</v>
      </c>
      <c r="C81" s="46">
        <v>5.7975000000000003</v>
      </c>
      <c r="D81" s="46">
        <v>7.1322999999999999</v>
      </c>
      <c r="E81" s="46">
        <v>8.3791000000000011</v>
      </c>
      <c r="F81" s="46">
        <v>8.1737000000000002</v>
      </c>
      <c r="G81" s="46">
        <v>6.9123000000000001</v>
      </c>
      <c r="H81" s="46">
        <v>6.2668999999999997</v>
      </c>
      <c r="I81" s="46">
        <v>6.7913000000000006</v>
      </c>
      <c r="J81" s="46">
        <v>7.7263999999999999</v>
      </c>
      <c r="K81" s="46">
        <v>7.2862999999999998</v>
      </c>
      <c r="L81" s="46">
        <v>5.4601999999999995</v>
      </c>
      <c r="M81" s="46">
        <v>7.6639999999999997</v>
      </c>
      <c r="N81" s="46">
        <v>7.8253999999999992</v>
      </c>
      <c r="O81" s="46">
        <v>6.9965999999999999</v>
      </c>
      <c r="P81" s="46">
        <v>6.883</v>
      </c>
      <c r="Q81" s="46">
        <v>6.8719999999999999</v>
      </c>
      <c r="R81" s="46">
        <v>5.8561999999999994</v>
      </c>
      <c r="S81" s="46">
        <v>5.8855000000000004</v>
      </c>
      <c r="T81" s="46">
        <v>6.4466000000000001</v>
      </c>
    </row>
    <row r="82" spans="1:20" ht="12.75" customHeight="1" x14ac:dyDescent="0.25">
      <c r="A82" s="75" t="s">
        <v>4</v>
      </c>
      <c r="B82" s="88" t="s">
        <v>4</v>
      </c>
      <c r="C82" s="46">
        <v>23.339599999999997</v>
      </c>
      <c r="D82" s="46">
        <v>17.213799999999999</v>
      </c>
      <c r="E82" s="46">
        <v>17.845400000000001</v>
      </c>
      <c r="F82" s="46">
        <v>18.938599999999997</v>
      </c>
      <c r="G82" s="46">
        <v>19.634</v>
      </c>
      <c r="H82" s="46">
        <v>20.545300000000001</v>
      </c>
      <c r="I82" s="46">
        <v>20.099499999999999</v>
      </c>
      <c r="J82" s="46">
        <v>21.040800000000001</v>
      </c>
      <c r="K82" s="46">
        <v>22.110900000000001</v>
      </c>
      <c r="L82" s="46">
        <v>23.534099999999999</v>
      </c>
      <c r="M82" s="46">
        <v>23.159400000000002</v>
      </c>
      <c r="N82" s="46">
        <v>23.5014</v>
      </c>
      <c r="O82" s="46">
        <v>23.733900000000002</v>
      </c>
      <c r="P82" s="46">
        <v>25.0183</v>
      </c>
      <c r="Q82" s="46">
        <v>23.770700000000001</v>
      </c>
      <c r="R82" s="46">
        <v>21.991099999999999</v>
      </c>
      <c r="S82" s="46">
        <v>21.330400000000001</v>
      </c>
      <c r="T82" s="46">
        <v>20.917999999999999</v>
      </c>
    </row>
    <row r="83" spans="1:20" ht="12.75" customHeight="1" x14ac:dyDescent="0.25">
      <c r="A83" s="75" t="s">
        <v>5</v>
      </c>
      <c r="B83" s="89" t="s">
        <v>5</v>
      </c>
      <c r="C83" s="90">
        <v>33.494399999999999</v>
      </c>
      <c r="D83" s="90">
        <v>25.709299999999999</v>
      </c>
      <c r="E83" s="90">
        <v>26.996500000000001</v>
      </c>
      <c r="F83" s="90">
        <v>24.6496</v>
      </c>
      <c r="G83" s="90">
        <v>24.499200000000002</v>
      </c>
      <c r="H83" s="90">
        <v>25.331599999999998</v>
      </c>
      <c r="I83" s="90">
        <v>26.083400000000001</v>
      </c>
      <c r="J83" s="90">
        <v>25.452599999999997</v>
      </c>
      <c r="K83" s="90">
        <v>26.090700000000002</v>
      </c>
      <c r="L83" s="90">
        <v>25.485700000000001</v>
      </c>
      <c r="M83" s="90">
        <v>25.005299999999998</v>
      </c>
      <c r="N83" s="90">
        <v>26.006400000000003</v>
      </c>
      <c r="O83" s="90">
        <v>27.4072</v>
      </c>
      <c r="P83" s="90">
        <v>26.794799999999999</v>
      </c>
      <c r="Q83" s="90">
        <v>30.4434</v>
      </c>
      <c r="R83" s="90">
        <v>29.897099999999998</v>
      </c>
      <c r="S83" s="90">
        <v>38.360500000000002</v>
      </c>
      <c r="T83" s="90">
        <v>35.921900000000001</v>
      </c>
    </row>
    <row r="84" spans="1:20" ht="12.75" customHeight="1" x14ac:dyDescent="0.25">
      <c r="A84" s="75" t="s">
        <v>158</v>
      </c>
      <c r="B84" s="89" t="s">
        <v>158</v>
      </c>
      <c r="C84" s="90">
        <v>4.6269</v>
      </c>
      <c r="D84" s="90">
        <v>5.7766999999999999</v>
      </c>
      <c r="E84" s="90">
        <v>6.1206000000000005</v>
      </c>
      <c r="F84" s="90">
        <v>6.2216000000000005</v>
      </c>
      <c r="G84" s="90">
        <v>6.5167999999999999</v>
      </c>
      <c r="H84" s="90">
        <v>6.7866999999999997</v>
      </c>
      <c r="I84" s="90">
        <v>7.0380000000000003</v>
      </c>
      <c r="J84" s="90">
        <v>6.9068999999999994</v>
      </c>
      <c r="K84" s="90">
        <v>7.1029</v>
      </c>
      <c r="L84" s="90">
        <v>7.484</v>
      </c>
      <c r="M84" s="90">
        <v>7.7130000000000001</v>
      </c>
      <c r="N84" s="90">
        <v>7.8578999999999999</v>
      </c>
      <c r="O84" s="90">
        <v>8.0361999999999991</v>
      </c>
      <c r="P84" s="90">
        <v>8.3109000000000002</v>
      </c>
      <c r="Q84" s="90">
        <v>8.4741</v>
      </c>
      <c r="R84" s="90">
        <v>8.2032999999999987</v>
      </c>
      <c r="S84" s="90">
        <v>7.8318000000000003</v>
      </c>
      <c r="T84" s="90">
        <v>7.5662000000000003</v>
      </c>
    </row>
    <row r="85" spans="1:20" ht="12.75" customHeight="1" x14ac:dyDescent="0.25">
      <c r="A85" s="75" t="s">
        <v>45</v>
      </c>
      <c r="B85" s="89" t="s">
        <v>45</v>
      </c>
      <c r="C85" s="90">
        <v>164.69420000000002</v>
      </c>
      <c r="D85" s="90">
        <v>128.90899999999999</v>
      </c>
      <c r="E85" s="90">
        <v>133.2354</v>
      </c>
      <c r="F85" s="90">
        <v>129.71280000000002</v>
      </c>
      <c r="G85" s="90">
        <v>123.1571</v>
      </c>
      <c r="H85" s="90">
        <v>116.2794</v>
      </c>
      <c r="I85" s="90">
        <v>126.1298</v>
      </c>
      <c r="J85" s="90">
        <v>126.1126</v>
      </c>
      <c r="K85" s="90">
        <v>123.1717</v>
      </c>
      <c r="L85" s="90">
        <v>126.59960000000001</v>
      </c>
      <c r="M85" s="90">
        <v>127.5706</v>
      </c>
      <c r="N85" s="90">
        <v>126.1558</v>
      </c>
      <c r="O85" s="90">
        <v>126.958</v>
      </c>
      <c r="P85" s="90">
        <v>127.2372</v>
      </c>
      <c r="Q85" s="90">
        <v>121.7315</v>
      </c>
      <c r="R85" s="90">
        <v>114.47189999999999</v>
      </c>
      <c r="S85" s="90">
        <v>117.14110000000001</v>
      </c>
      <c r="T85" s="90">
        <v>115.0693</v>
      </c>
    </row>
    <row r="86" spans="1:20" ht="25.5" customHeight="1" x14ac:dyDescent="0.25">
      <c r="A86" s="75" t="s">
        <v>223</v>
      </c>
      <c r="B86" s="89" t="s">
        <v>223</v>
      </c>
      <c r="C86" s="90">
        <v>244.83459999999999</v>
      </c>
      <c r="D86" s="90">
        <v>259.34860000000003</v>
      </c>
      <c r="E86" s="90">
        <v>256.68270000000001</v>
      </c>
      <c r="F86" s="90">
        <v>234.68799999999999</v>
      </c>
      <c r="G86" s="90">
        <v>64.927900000000008</v>
      </c>
      <c r="H86" s="90">
        <v>71.095799999999997</v>
      </c>
      <c r="I86" s="90">
        <v>76.698999999999998</v>
      </c>
      <c r="J86" s="90">
        <v>79.474899999999991</v>
      </c>
      <c r="K86" s="90">
        <v>76.10860000000001</v>
      </c>
      <c r="L86" s="90">
        <v>77.777100000000004</v>
      </c>
      <c r="M86" s="90">
        <v>79.482199999999992</v>
      </c>
      <c r="N86" s="90">
        <v>83.013499999999993</v>
      </c>
      <c r="O86" s="90">
        <v>84.557400000000001</v>
      </c>
      <c r="P86" s="90">
        <v>70.369699999999995</v>
      </c>
      <c r="Q86" s="90">
        <v>78.081399999999988</v>
      </c>
      <c r="R86" s="90">
        <v>75.228499999999997</v>
      </c>
      <c r="S86" s="90">
        <v>72.492899999999992</v>
      </c>
      <c r="T86" s="90">
        <v>73.578399999999988</v>
      </c>
    </row>
    <row r="87" spans="1:20" ht="12.75" customHeight="1" x14ac:dyDescent="0.25">
      <c r="A87" s="75" t="s">
        <v>206</v>
      </c>
      <c r="B87" s="89" t="s">
        <v>206</v>
      </c>
      <c r="C87" s="90">
        <v>4.0704000000000002</v>
      </c>
      <c r="D87" s="90">
        <v>2.9666000000000001</v>
      </c>
      <c r="E87" s="90">
        <v>3.2490000000000001</v>
      </c>
      <c r="F87" s="90">
        <v>2.9263000000000003</v>
      </c>
      <c r="G87" s="90">
        <v>2.5339</v>
      </c>
      <c r="H87" s="90">
        <v>2.2479</v>
      </c>
      <c r="I87" s="90">
        <v>1.6465000000000001</v>
      </c>
      <c r="J87" s="90">
        <v>1.6648000000000001</v>
      </c>
      <c r="K87" s="90">
        <v>1.7822</v>
      </c>
      <c r="L87" s="90">
        <v>1.8628</v>
      </c>
      <c r="M87" s="90">
        <v>2.1379000000000001</v>
      </c>
      <c r="N87" s="90">
        <v>2.4861999999999997</v>
      </c>
      <c r="O87" s="90">
        <v>2.6401999999999997</v>
      </c>
      <c r="P87" s="90">
        <v>2.8309000000000002</v>
      </c>
      <c r="Q87" s="90">
        <v>2.9923000000000002</v>
      </c>
      <c r="R87" s="90">
        <v>2.9116</v>
      </c>
      <c r="S87" s="90">
        <v>3.2525999999999997</v>
      </c>
      <c r="T87" s="90">
        <v>3.4249999999999998</v>
      </c>
    </row>
    <row r="88" spans="1:20" ht="12.75" customHeight="1" x14ac:dyDescent="0.25">
      <c r="A88" s="75" t="s">
        <v>197</v>
      </c>
      <c r="B88" s="88" t="s">
        <v>197</v>
      </c>
      <c r="C88" s="46">
        <v>54.200199999999995</v>
      </c>
      <c r="D88" s="46">
        <v>62.061399999999999</v>
      </c>
      <c r="E88" s="46">
        <v>75.470699999999994</v>
      </c>
      <c r="F88" s="46">
        <v>66.145300000000006</v>
      </c>
      <c r="G88" s="46">
        <v>62.070500000000003</v>
      </c>
      <c r="H88" s="46">
        <v>59.517199999999995</v>
      </c>
      <c r="I88" s="46">
        <v>55.277300000000004</v>
      </c>
      <c r="J88" s="46">
        <v>57.049300000000002</v>
      </c>
      <c r="K88" s="46">
        <v>56.568300000000001</v>
      </c>
      <c r="L88" s="46">
        <v>61.760400000000004</v>
      </c>
      <c r="M88" s="46">
        <v>56.278300000000002</v>
      </c>
      <c r="N88" s="46">
        <v>52.638300000000001</v>
      </c>
      <c r="O88" s="46">
        <v>60.608899999999998</v>
      </c>
      <c r="P88" s="46">
        <v>55.860300000000002</v>
      </c>
      <c r="Q88" s="46">
        <v>52.332900000000002</v>
      </c>
      <c r="R88" s="46">
        <v>49.936199999999999</v>
      </c>
      <c r="S88" s="46">
        <v>50.42</v>
      </c>
      <c r="T88" s="46">
        <v>45.4754</v>
      </c>
    </row>
    <row r="89" spans="1:20" ht="12.75" customHeight="1" x14ac:dyDescent="0.25">
      <c r="A89" s="75" t="s">
        <v>96</v>
      </c>
      <c r="B89" s="88" t="s">
        <v>96</v>
      </c>
      <c r="C89" s="46">
        <v>0.37769999999999998</v>
      </c>
      <c r="D89" s="46">
        <v>0.3997</v>
      </c>
      <c r="E89" s="46">
        <v>0.40699999999999997</v>
      </c>
      <c r="F89" s="46">
        <v>0.36669999999999997</v>
      </c>
      <c r="G89" s="46">
        <v>0.39239999999999997</v>
      </c>
      <c r="H89" s="46">
        <v>0.42169999999999996</v>
      </c>
      <c r="I89" s="46">
        <v>0.36299999999999999</v>
      </c>
      <c r="J89" s="46">
        <v>0.32639999999999997</v>
      </c>
      <c r="K89" s="46">
        <v>0.40699999999999997</v>
      </c>
      <c r="L89" s="46">
        <v>0.42899999999999999</v>
      </c>
      <c r="M89" s="46">
        <v>0.41070000000000001</v>
      </c>
      <c r="N89" s="46">
        <v>0.42169999999999996</v>
      </c>
      <c r="O89" s="46">
        <v>0.41799999999999998</v>
      </c>
      <c r="P89" s="46">
        <v>0.46200000000000002</v>
      </c>
      <c r="Q89" s="46">
        <v>0.49869999999999998</v>
      </c>
      <c r="R89" s="46">
        <v>0.46200000000000002</v>
      </c>
      <c r="S89" s="46">
        <v>0.51700000000000002</v>
      </c>
      <c r="T89" s="46">
        <v>0.47299999999999998</v>
      </c>
    </row>
    <row r="90" spans="1:20" ht="12.75" customHeight="1" x14ac:dyDescent="0.25">
      <c r="A90" s="75" t="s">
        <v>46</v>
      </c>
      <c r="B90" s="88" t="s">
        <v>46</v>
      </c>
      <c r="C90" s="46">
        <v>5.8700000000000002E-2</v>
      </c>
      <c r="D90" s="46">
        <v>8.0700000000000008E-2</v>
      </c>
      <c r="E90" s="46">
        <v>7.3300000000000004E-2</v>
      </c>
      <c r="F90" s="46">
        <v>8.0700000000000008E-2</v>
      </c>
      <c r="G90" s="46">
        <v>7.6999999999999999E-2</v>
      </c>
      <c r="H90" s="46">
        <v>8.0700000000000008E-2</v>
      </c>
      <c r="I90" s="46">
        <v>0.1027</v>
      </c>
      <c r="J90" s="46">
        <v>0.11370000000000001</v>
      </c>
      <c r="K90" s="46">
        <v>0.1027</v>
      </c>
      <c r="L90" s="46">
        <v>0.11370000000000001</v>
      </c>
      <c r="M90" s="46">
        <v>0.11</v>
      </c>
      <c r="N90" s="46">
        <v>0.11370000000000001</v>
      </c>
      <c r="O90" s="46">
        <v>0.11</v>
      </c>
      <c r="P90" s="46">
        <v>0.15030000000000002</v>
      </c>
      <c r="Q90" s="46">
        <v>0.12830000000000003</v>
      </c>
      <c r="R90" s="46">
        <v>0.12830000000000003</v>
      </c>
      <c r="S90" s="46">
        <v>0.13569999999999999</v>
      </c>
      <c r="T90" s="46">
        <v>0.12470000000000001</v>
      </c>
    </row>
    <row r="91" spans="1:20" ht="12.75" customHeight="1" x14ac:dyDescent="0.25">
      <c r="A91" s="75" t="s">
        <v>6</v>
      </c>
      <c r="B91" s="88" t="s">
        <v>6</v>
      </c>
      <c r="C91" s="46">
        <v>9.2297999999999991</v>
      </c>
      <c r="D91" s="46">
        <v>15.885399999999999</v>
      </c>
      <c r="E91" s="46">
        <v>17.326599999999999</v>
      </c>
      <c r="F91" s="46">
        <v>18.001300000000001</v>
      </c>
      <c r="G91" s="46">
        <v>18.397299999999998</v>
      </c>
      <c r="H91" s="46">
        <v>18.5624</v>
      </c>
      <c r="I91" s="46">
        <v>19.790800000000001</v>
      </c>
      <c r="J91" s="46">
        <v>19.816500000000001</v>
      </c>
      <c r="K91" s="46">
        <v>21.3309</v>
      </c>
      <c r="L91" s="46">
        <v>21.514299999999999</v>
      </c>
      <c r="M91" s="46">
        <v>18.3093</v>
      </c>
      <c r="N91" s="46">
        <v>18.639400000000002</v>
      </c>
      <c r="O91" s="46">
        <v>19.710099999999997</v>
      </c>
      <c r="P91" s="46">
        <v>21.301599999999997</v>
      </c>
      <c r="Q91" s="46">
        <v>21.415299999999998</v>
      </c>
      <c r="R91" s="46">
        <v>20.546200000000002</v>
      </c>
      <c r="S91" s="46">
        <v>21.363900000000001</v>
      </c>
      <c r="T91" s="46">
        <v>21.888300000000001</v>
      </c>
    </row>
    <row r="92" spans="1:20" ht="12.75" customHeight="1" x14ac:dyDescent="0.25">
      <c r="A92" s="75" t="s">
        <v>97</v>
      </c>
      <c r="B92" s="88" t="s">
        <v>97</v>
      </c>
      <c r="C92" s="46">
        <v>16.8352</v>
      </c>
      <c r="D92" s="46">
        <v>22.8124</v>
      </c>
      <c r="E92" s="46">
        <v>23.890499999999999</v>
      </c>
      <c r="F92" s="46">
        <v>18.276299999999999</v>
      </c>
      <c r="G92" s="46">
        <v>22.229400000000002</v>
      </c>
      <c r="H92" s="46">
        <v>21.272299999999998</v>
      </c>
      <c r="I92" s="46">
        <v>20.9422</v>
      </c>
      <c r="J92" s="46">
        <v>23.4468</v>
      </c>
      <c r="K92" s="46">
        <v>24.689900000000002</v>
      </c>
      <c r="L92" s="46">
        <v>26.523400000000002</v>
      </c>
      <c r="M92" s="46">
        <v>28.657599999999999</v>
      </c>
      <c r="N92" s="46">
        <v>29.908099999999997</v>
      </c>
      <c r="O92" s="46">
        <v>28.859299999999998</v>
      </c>
      <c r="P92" s="46">
        <v>31.308799999999998</v>
      </c>
      <c r="Q92" s="46">
        <v>29.827400000000001</v>
      </c>
      <c r="R92" s="46">
        <v>34.601800000000004</v>
      </c>
      <c r="S92" s="46">
        <v>34.2498</v>
      </c>
      <c r="T92" s="46">
        <v>35.727599999999995</v>
      </c>
    </row>
    <row r="93" spans="1:20" ht="12.75" customHeight="1" x14ac:dyDescent="0.25">
      <c r="A93" s="75" t="s">
        <v>132</v>
      </c>
      <c r="B93" s="89" t="s">
        <v>132</v>
      </c>
      <c r="C93" s="90">
        <v>75.943600000000004</v>
      </c>
      <c r="D93" s="90">
        <v>95.723399999999998</v>
      </c>
      <c r="E93" s="90">
        <v>102.03060000000001</v>
      </c>
      <c r="F93" s="90">
        <v>108.20219999999999</v>
      </c>
      <c r="G93" s="90">
        <v>122.24310000000001</v>
      </c>
      <c r="H93" s="90">
        <v>125.3931</v>
      </c>
      <c r="I93" s="90">
        <v>141.3262</v>
      </c>
      <c r="J93" s="90">
        <v>125.4517</v>
      </c>
      <c r="K93" s="90">
        <v>127.1936</v>
      </c>
      <c r="L93" s="90">
        <v>147.96350000000001</v>
      </c>
      <c r="M93" s="90">
        <v>150.91170000000002</v>
      </c>
      <c r="N93" s="90">
        <v>167.2079</v>
      </c>
      <c r="O93" s="90">
        <v>178.61589999999998</v>
      </c>
      <c r="P93" s="90">
        <v>193.3426</v>
      </c>
      <c r="Q93" s="90">
        <v>196.79689999999999</v>
      </c>
      <c r="R93" s="90">
        <v>198.0693</v>
      </c>
      <c r="S93" s="90">
        <v>204.6773</v>
      </c>
      <c r="T93" s="90">
        <v>220.7901</v>
      </c>
    </row>
    <row r="94" spans="1:20" ht="12.75" customHeight="1" x14ac:dyDescent="0.25">
      <c r="A94" s="75" t="s">
        <v>98</v>
      </c>
      <c r="B94" s="89" t="s">
        <v>98</v>
      </c>
      <c r="C94" s="90">
        <v>2.6181999999999999</v>
      </c>
      <c r="D94" s="90">
        <v>5.2805</v>
      </c>
      <c r="E94" s="90">
        <v>4.8953999999999995</v>
      </c>
      <c r="F94" s="90">
        <v>5.7608999999999995</v>
      </c>
      <c r="G94" s="90">
        <v>5.8121999999999998</v>
      </c>
      <c r="H94" s="90">
        <v>5.6985000000000001</v>
      </c>
      <c r="I94" s="90">
        <v>5.7424999999999997</v>
      </c>
      <c r="J94" s="90">
        <v>5.9478999999999997</v>
      </c>
      <c r="K94" s="90">
        <v>6.0395000000000003</v>
      </c>
      <c r="L94" s="90">
        <v>6.5528999999999993</v>
      </c>
      <c r="M94" s="90">
        <v>6.3658999999999999</v>
      </c>
      <c r="N94" s="90">
        <v>6.4539</v>
      </c>
      <c r="O94" s="90">
        <v>6.8463000000000003</v>
      </c>
      <c r="P94" s="90">
        <v>6.9782999999999999</v>
      </c>
      <c r="Q94" s="90">
        <v>6.5456000000000003</v>
      </c>
      <c r="R94" s="90">
        <v>6.4428999999999998</v>
      </c>
      <c r="S94" s="90">
        <v>6.3071999999999999</v>
      </c>
      <c r="T94" s="90">
        <v>6.6848999999999998</v>
      </c>
    </row>
    <row r="95" spans="1:20" ht="12.75" customHeight="1" x14ac:dyDescent="0.25">
      <c r="A95" s="75" t="s">
        <v>198</v>
      </c>
      <c r="B95" s="89" t="s">
        <v>198</v>
      </c>
      <c r="C95" s="90">
        <v>0.121</v>
      </c>
      <c r="D95" s="90">
        <v>0.13200000000000001</v>
      </c>
      <c r="E95" s="90">
        <v>0.1173</v>
      </c>
      <c r="F95" s="90">
        <v>0.29339999999999999</v>
      </c>
      <c r="G95" s="90">
        <v>0.16869999999999999</v>
      </c>
      <c r="H95" s="90">
        <v>0.47299999999999998</v>
      </c>
      <c r="I95" s="90">
        <v>0.45469999999999999</v>
      </c>
      <c r="J95" s="90">
        <v>3.0949</v>
      </c>
      <c r="K95" s="90">
        <v>4.9798</v>
      </c>
      <c r="L95" s="90">
        <v>6.0175000000000001</v>
      </c>
      <c r="M95" s="90">
        <v>5.2181000000000006</v>
      </c>
      <c r="N95" s="90">
        <v>4.7121000000000004</v>
      </c>
      <c r="O95" s="90">
        <v>4.7523999999999997</v>
      </c>
      <c r="P95" s="90">
        <v>4.7963999999999993</v>
      </c>
      <c r="Q95" s="90">
        <v>4.5031000000000008</v>
      </c>
      <c r="R95" s="90">
        <v>4.6204000000000001</v>
      </c>
      <c r="S95" s="90">
        <v>4.6791</v>
      </c>
      <c r="T95" s="90">
        <v>6.6886000000000001</v>
      </c>
    </row>
    <row r="96" spans="1:20" ht="12.75" customHeight="1" x14ac:dyDescent="0.25">
      <c r="A96" s="75" t="s">
        <v>99</v>
      </c>
      <c r="B96" s="89" t="s">
        <v>99</v>
      </c>
      <c r="C96" s="90" t="s">
        <v>183</v>
      </c>
      <c r="D96" s="90">
        <v>0.29339999999999999</v>
      </c>
      <c r="E96" s="90">
        <v>0.34100000000000003</v>
      </c>
      <c r="F96" s="90">
        <v>0.52800000000000002</v>
      </c>
      <c r="G96" s="90">
        <v>0.59039999999999992</v>
      </c>
      <c r="H96" s="90">
        <v>0.61970000000000003</v>
      </c>
      <c r="I96" s="90">
        <v>0.60870000000000002</v>
      </c>
      <c r="J96" s="90">
        <v>0.63070000000000004</v>
      </c>
      <c r="K96" s="90">
        <v>0.60509999999999997</v>
      </c>
      <c r="L96" s="90">
        <v>0.72609999999999997</v>
      </c>
      <c r="M96" s="90">
        <v>0.77010000000000001</v>
      </c>
      <c r="N96" s="90">
        <v>0.76639999999999997</v>
      </c>
      <c r="O96" s="90">
        <v>0.56110000000000004</v>
      </c>
      <c r="P96" s="90">
        <v>0.57940000000000003</v>
      </c>
      <c r="Q96" s="90">
        <v>0.41439999999999999</v>
      </c>
      <c r="R96" s="90">
        <v>0.51339999999999997</v>
      </c>
      <c r="S96" s="90">
        <v>0.51339999999999997</v>
      </c>
      <c r="T96" s="90">
        <v>0.52070000000000005</v>
      </c>
    </row>
    <row r="97" spans="1:20" ht="12.75" customHeight="1" x14ac:dyDescent="0.25">
      <c r="A97" s="75" t="s">
        <v>47</v>
      </c>
      <c r="B97" s="89" t="s">
        <v>47</v>
      </c>
      <c r="C97" s="90">
        <v>36.700800000000001</v>
      </c>
      <c r="D97" s="90">
        <v>17.997799999999998</v>
      </c>
      <c r="E97" s="90">
        <v>18.708200000000001</v>
      </c>
      <c r="F97" s="90">
        <v>18.253799999999998</v>
      </c>
      <c r="G97" s="90">
        <v>16.6752</v>
      </c>
      <c r="H97" s="90">
        <v>15.523200000000001</v>
      </c>
      <c r="I97" s="90">
        <v>15.149100000000001</v>
      </c>
      <c r="J97" s="90">
        <v>15.503500000000001</v>
      </c>
      <c r="K97" s="90">
        <v>15.009399999999999</v>
      </c>
      <c r="L97" s="90">
        <v>16.836400000000001</v>
      </c>
      <c r="M97" s="90">
        <v>17.084199999999999</v>
      </c>
      <c r="N97" s="90">
        <v>16.421700000000001</v>
      </c>
      <c r="O97" s="90">
        <v>15.8431</v>
      </c>
      <c r="P97" s="90">
        <v>18.8735</v>
      </c>
      <c r="Q97" s="90">
        <v>17.365599999999997</v>
      </c>
      <c r="R97" s="90">
        <v>14.157999999999999</v>
      </c>
      <c r="S97" s="90">
        <v>17.8033</v>
      </c>
      <c r="T97" s="90">
        <v>18.427199999999999</v>
      </c>
    </row>
    <row r="98" spans="1:20" ht="12.75" customHeight="1" x14ac:dyDescent="0.25">
      <c r="A98" s="75" t="s">
        <v>7</v>
      </c>
      <c r="B98" s="88" t="s">
        <v>7</v>
      </c>
      <c r="C98" s="46">
        <v>3.0179</v>
      </c>
      <c r="D98" s="46">
        <v>2.1452</v>
      </c>
      <c r="E98" s="46">
        <v>3.7440000000000002</v>
      </c>
      <c r="F98" s="46">
        <v>4.2721</v>
      </c>
      <c r="G98" s="46">
        <v>5.0238000000000005</v>
      </c>
      <c r="H98" s="46">
        <v>5.0641000000000007</v>
      </c>
      <c r="I98" s="46">
        <v>5.8194999999999997</v>
      </c>
      <c r="J98" s="46">
        <v>4.3087</v>
      </c>
      <c r="K98" s="46">
        <v>4.4811000000000005</v>
      </c>
      <c r="L98" s="46">
        <v>4.9468000000000005</v>
      </c>
      <c r="M98" s="46">
        <v>5.2438000000000002</v>
      </c>
      <c r="N98" s="46">
        <v>5.0531000000000006</v>
      </c>
      <c r="O98" s="46">
        <v>5.4198000000000004</v>
      </c>
      <c r="P98" s="46">
        <v>5.9148999999999994</v>
      </c>
      <c r="Q98" s="46">
        <v>6.3696000000000002</v>
      </c>
      <c r="R98" s="46">
        <v>6.5602999999999998</v>
      </c>
      <c r="S98" s="46">
        <v>6.6189</v>
      </c>
      <c r="T98" s="46">
        <v>7.5430000000000001</v>
      </c>
    </row>
    <row r="99" spans="1:20" ht="12.75" customHeight="1" x14ac:dyDescent="0.25">
      <c r="A99" s="75" t="s">
        <v>159</v>
      </c>
      <c r="B99" s="88" t="s">
        <v>159</v>
      </c>
      <c r="C99" s="46">
        <v>0.62339999999999995</v>
      </c>
      <c r="D99" s="46">
        <v>0.68940000000000001</v>
      </c>
      <c r="E99" s="46">
        <v>0.60870000000000002</v>
      </c>
      <c r="F99" s="46">
        <v>0.59410000000000007</v>
      </c>
      <c r="G99" s="46">
        <v>0.63070000000000004</v>
      </c>
      <c r="H99" s="46">
        <v>0.6381</v>
      </c>
      <c r="I99" s="46">
        <v>0.68940000000000001</v>
      </c>
      <c r="J99" s="46">
        <v>0.76270000000000004</v>
      </c>
      <c r="K99" s="46">
        <v>0.73339999999999994</v>
      </c>
      <c r="L99" s="46">
        <v>0.74809999999999999</v>
      </c>
      <c r="M99" s="46">
        <v>0.76639999999999997</v>
      </c>
      <c r="N99" s="46">
        <v>0.72239999999999993</v>
      </c>
      <c r="O99" s="46">
        <v>0.6784</v>
      </c>
      <c r="P99" s="46">
        <v>0.68940000000000001</v>
      </c>
      <c r="Q99" s="46">
        <v>0.63070000000000004</v>
      </c>
      <c r="R99" s="46">
        <v>0.5757000000000001</v>
      </c>
      <c r="S99" s="46">
        <v>0.63070000000000004</v>
      </c>
      <c r="T99" s="46">
        <v>0.56840000000000002</v>
      </c>
    </row>
    <row r="100" spans="1:20" ht="12.75" customHeight="1" x14ac:dyDescent="0.25">
      <c r="A100" s="75" t="s">
        <v>160</v>
      </c>
      <c r="B100" s="88" t="s">
        <v>160</v>
      </c>
      <c r="C100" s="46">
        <v>3.6700000000000003E-2</v>
      </c>
      <c r="D100" s="46">
        <v>4.0299999999999996E-2</v>
      </c>
      <c r="E100" s="46">
        <v>4.3999999999999997E-2</v>
      </c>
      <c r="F100" s="46">
        <v>4.7700000000000006E-2</v>
      </c>
      <c r="G100" s="46">
        <v>3.6700000000000003E-2</v>
      </c>
      <c r="H100" s="46">
        <v>3.6700000000000003E-2</v>
      </c>
      <c r="I100" s="46">
        <v>3.6700000000000003E-2</v>
      </c>
      <c r="J100" s="46">
        <v>4.3999999999999997E-2</v>
      </c>
      <c r="K100" s="46">
        <v>4.3999999999999997E-2</v>
      </c>
      <c r="L100" s="46">
        <v>4.7700000000000006E-2</v>
      </c>
      <c r="M100" s="46">
        <v>5.1299999999999998E-2</v>
      </c>
      <c r="N100" s="46">
        <v>5.1299999999999998E-2</v>
      </c>
      <c r="O100" s="46">
        <v>5.8700000000000002E-2</v>
      </c>
      <c r="P100" s="46">
        <v>5.8700000000000002E-2</v>
      </c>
      <c r="Q100" s="46">
        <v>5.8700000000000002E-2</v>
      </c>
      <c r="R100" s="46">
        <v>5.8700000000000002E-2</v>
      </c>
      <c r="S100" s="46">
        <v>5.5E-2</v>
      </c>
      <c r="T100" s="46">
        <v>5.5E-2</v>
      </c>
    </row>
    <row r="101" spans="1:20" ht="12.75" customHeight="1" x14ac:dyDescent="0.25">
      <c r="A101" s="75" t="s">
        <v>100</v>
      </c>
      <c r="B101" s="88" t="s">
        <v>100</v>
      </c>
      <c r="C101" s="46">
        <v>0.81770000000000009</v>
      </c>
      <c r="D101" s="46">
        <v>0.86909999999999998</v>
      </c>
      <c r="E101" s="46">
        <v>0.89470000000000005</v>
      </c>
      <c r="F101" s="46">
        <v>0.73709999999999998</v>
      </c>
      <c r="G101" s="46">
        <v>0.70410000000000006</v>
      </c>
      <c r="H101" s="46">
        <v>0.80310000000000004</v>
      </c>
      <c r="I101" s="46">
        <v>0.86539999999999995</v>
      </c>
      <c r="J101" s="46">
        <v>1.1148</v>
      </c>
      <c r="K101" s="46">
        <v>0.83610000000000007</v>
      </c>
      <c r="L101" s="46">
        <v>0.86170000000000002</v>
      </c>
      <c r="M101" s="46">
        <v>1.1331</v>
      </c>
      <c r="N101" s="46">
        <v>1.3640999999999999</v>
      </c>
      <c r="O101" s="46">
        <v>1.3605</v>
      </c>
      <c r="P101" s="46">
        <v>1.2027999999999999</v>
      </c>
      <c r="Q101" s="46">
        <v>1.0780999999999998</v>
      </c>
      <c r="R101" s="46">
        <v>0.84710000000000008</v>
      </c>
      <c r="S101" s="46">
        <v>1.2945</v>
      </c>
      <c r="T101" s="46">
        <v>1.2358</v>
      </c>
    </row>
    <row r="102" spans="1:20" ht="12.75" customHeight="1" x14ac:dyDescent="0.25">
      <c r="A102" s="75" t="s">
        <v>8</v>
      </c>
      <c r="B102" s="88" t="s">
        <v>8</v>
      </c>
      <c r="C102" s="46">
        <v>56.644199999999998</v>
      </c>
      <c r="D102" s="46">
        <v>57.896300000000004</v>
      </c>
      <c r="E102" s="46">
        <v>63.699199999999998</v>
      </c>
      <c r="F102" s="46">
        <v>62.355400000000003</v>
      </c>
      <c r="G102" s="46">
        <v>59.075499999999998</v>
      </c>
      <c r="H102" s="46">
        <v>58.657300000000006</v>
      </c>
      <c r="I102" s="46">
        <v>56.829500000000003</v>
      </c>
      <c r="J102" s="46">
        <v>62.067699999999995</v>
      </c>
      <c r="K102" s="46">
        <v>64.575000000000003</v>
      </c>
      <c r="L102" s="46">
        <v>72.365700000000004</v>
      </c>
      <c r="M102" s="46">
        <v>68.485900000000001</v>
      </c>
      <c r="N102" s="46">
        <v>56.532400000000003</v>
      </c>
      <c r="O102" s="46">
        <v>67.94319999999999</v>
      </c>
      <c r="P102" s="46">
        <v>66.243300000000005</v>
      </c>
      <c r="Q102" s="46">
        <v>57.993099999999998</v>
      </c>
      <c r="R102" s="46">
        <v>55.066699999999997</v>
      </c>
      <c r="S102" s="46">
        <v>63.488300000000002</v>
      </c>
      <c r="T102" s="46">
        <v>56.403300000000002</v>
      </c>
    </row>
    <row r="103" spans="1:20" ht="12.75" customHeight="1" x14ac:dyDescent="0.25">
      <c r="A103" s="75" t="s">
        <v>9</v>
      </c>
      <c r="B103" s="89" t="s">
        <v>9</v>
      </c>
      <c r="C103" s="90">
        <v>398.76990000000001</v>
      </c>
      <c r="D103" s="90">
        <v>398.48059999999998</v>
      </c>
      <c r="E103" s="90">
        <v>411.30290000000002</v>
      </c>
      <c r="F103" s="90">
        <v>404.88479999999998</v>
      </c>
      <c r="G103" s="90">
        <v>426.56450000000001</v>
      </c>
      <c r="H103" s="90">
        <v>418.19319999999999</v>
      </c>
      <c r="I103" s="90">
        <v>415.07929999999999</v>
      </c>
      <c r="J103" s="90">
        <v>416.267</v>
      </c>
      <c r="K103" s="90">
        <v>412.0197</v>
      </c>
      <c r="L103" s="90">
        <v>420.49279999999999</v>
      </c>
      <c r="M103" s="90">
        <v>422.20190000000002</v>
      </c>
      <c r="N103" s="90">
        <v>425.7407</v>
      </c>
      <c r="O103" s="90">
        <v>416.41399999999999</v>
      </c>
      <c r="P103" s="90">
        <v>407.25450000000001</v>
      </c>
      <c r="Q103" s="90">
        <v>400.72030000000001</v>
      </c>
      <c r="R103" s="90">
        <v>381.99270000000001</v>
      </c>
      <c r="S103" s="90">
        <v>391.07549999999998</v>
      </c>
      <c r="T103" s="90">
        <v>364.81940000000003</v>
      </c>
    </row>
    <row r="104" spans="1:20" ht="12.75" customHeight="1" x14ac:dyDescent="0.25">
      <c r="A104" s="75" t="s">
        <v>161</v>
      </c>
      <c r="B104" s="89" t="s">
        <v>161</v>
      </c>
      <c r="C104" s="90">
        <v>0.81410000000000005</v>
      </c>
      <c r="D104" s="90">
        <v>0.90939999999999999</v>
      </c>
      <c r="E104" s="90">
        <v>0.90570000000000006</v>
      </c>
      <c r="F104" s="90">
        <v>0.89839999999999998</v>
      </c>
      <c r="G104" s="90">
        <v>0.8397</v>
      </c>
      <c r="H104" s="90">
        <v>0.67110000000000003</v>
      </c>
      <c r="I104" s="90">
        <v>0.57210000000000005</v>
      </c>
      <c r="J104" s="90">
        <v>0.63070000000000004</v>
      </c>
      <c r="K104" s="90">
        <v>0.56110000000000004</v>
      </c>
      <c r="L104" s="90">
        <v>0.73339999999999994</v>
      </c>
      <c r="M104" s="90">
        <v>0.6967000000000001</v>
      </c>
      <c r="N104" s="90">
        <v>0.66010000000000002</v>
      </c>
      <c r="O104" s="90">
        <v>0.5757000000000001</v>
      </c>
      <c r="P104" s="90">
        <v>0.6784</v>
      </c>
      <c r="Q104" s="90">
        <v>0.69310000000000005</v>
      </c>
      <c r="R104" s="90">
        <v>0.70040000000000002</v>
      </c>
      <c r="S104" s="90">
        <v>0.70040000000000002</v>
      </c>
      <c r="T104" s="90">
        <v>0.71870000000000001</v>
      </c>
    </row>
    <row r="105" spans="1:20" ht="12.75" customHeight="1" x14ac:dyDescent="0.25">
      <c r="A105" s="75" t="s">
        <v>162</v>
      </c>
      <c r="B105" s="89" t="s">
        <v>162</v>
      </c>
      <c r="C105" s="90">
        <v>0.63070000000000004</v>
      </c>
      <c r="D105" s="90">
        <v>0.57210000000000005</v>
      </c>
      <c r="E105" s="90">
        <v>0.57940000000000003</v>
      </c>
      <c r="F105" s="90">
        <v>0.59770000000000001</v>
      </c>
      <c r="G105" s="90">
        <v>0.59410000000000007</v>
      </c>
      <c r="H105" s="90">
        <v>0.58310000000000006</v>
      </c>
      <c r="I105" s="90">
        <v>0.63070000000000004</v>
      </c>
      <c r="J105" s="90">
        <v>0.73709999999999998</v>
      </c>
      <c r="K105" s="90">
        <v>0.73709999999999998</v>
      </c>
      <c r="L105" s="90">
        <v>0.7994</v>
      </c>
      <c r="M105" s="90">
        <v>0.78839999999999999</v>
      </c>
      <c r="N105" s="90">
        <v>0.85070000000000001</v>
      </c>
      <c r="O105" s="90">
        <v>0.85070000000000001</v>
      </c>
      <c r="P105" s="90">
        <v>0.84339999999999993</v>
      </c>
      <c r="Q105" s="90">
        <v>0.86909999999999998</v>
      </c>
      <c r="R105" s="90">
        <v>0.87270000000000003</v>
      </c>
      <c r="S105" s="90">
        <v>0.88370000000000004</v>
      </c>
      <c r="T105" s="90">
        <v>0.85809999999999997</v>
      </c>
    </row>
    <row r="106" spans="1:20" ht="12.75" customHeight="1" x14ac:dyDescent="0.25">
      <c r="A106" s="75" t="s">
        <v>48</v>
      </c>
      <c r="B106" s="89" t="s">
        <v>48</v>
      </c>
      <c r="C106" s="90">
        <v>4.8441000000000001</v>
      </c>
      <c r="D106" s="90">
        <v>3.8576999999999999</v>
      </c>
      <c r="E106" s="90">
        <v>3.5350000000000001</v>
      </c>
      <c r="F106" s="90">
        <v>3.5459999999999998</v>
      </c>
      <c r="G106" s="90">
        <v>1.6317999999999999</v>
      </c>
      <c r="H106" s="90">
        <v>1.4375</v>
      </c>
      <c r="I106" s="90">
        <v>1.0524</v>
      </c>
      <c r="J106" s="90">
        <v>1.7822</v>
      </c>
      <c r="K106" s="90">
        <v>1.7785</v>
      </c>
      <c r="L106" s="90">
        <v>1.4410999999999998</v>
      </c>
      <c r="M106" s="90">
        <v>1.8517999999999999</v>
      </c>
      <c r="N106" s="90">
        <v>2.1745000000000001</v>
      </c>
      <c r="O106" s="90">
        <v>2.0829</v>
      </c>
      <c r="P106" s="90">
        <v>1.9912000000000001</v>
      </c>
      <c r="Q106" s="90">
        <v>2.0571999999999999</v>
      </c>
      <c r="R106" s="90">
        <v>2.1452</v>
      </c>
      <c r="S106" s="90">
        <v>2.2441999999999998</v>
      </c>
      <c r="T106" s="90">
        <v>2.2368999999999999</v>
      </c>
    </row>
    <row r="107" spans="1:20" ht="12.75" customHeight="1" x14ac:dyDescent="0.25">
      <c r="A107" s="75" t="s">
        <v>101</v>
      </c>
      <c r="B107" s="89" t="s">
        <v>101</v>
      </c>
      <c r="C107" s="90">
        <v>0.19069999999999998</v>
      </c>
      <c r="D107" s="90">
        <v>0.21640000000000001</v>
      </c>
      <c r="E107" s="90">
        <v>0.21640000000000001</v>
      </c>
      <c r="F107" s="90">
        <v>0.21640000000000001</v>
      </c>
      <c r="G107" s="90">
        <v>0.23469999999999999</v>
      </c>
      <c r="H107" s="90">
        <v>0.25669999999999998</v>
      </c>
      <c r="I107" s="90">
        <v>0.27500000000000002</v>
      </c>
      <c r="J107" s="90">
        <v>0.28239999999999998</v>
      </c>
      <c r="K107" s="90">
        <v>0.31539999999999996</v>
      </c>
      <c r="L107" s="90">
        <v>0.31539999999999996</v>
      </c>
      <c r="M107" s="90">
        <v>0.32269999999999999</v>
      </c>
      <c r="N107" s="90">
        <v>0.32269999999999999</v>
      </c>
      <c r="O107" s="90">
        <v>0.33739999999999998</v>
      </c>
      <c r="P107" s="90">
        <v>0.39600000000000002</v>
      </c>
      <c r="Q107" s="90">
        <v>0.41070000000000001</v>
      </c>
      <c r="R107" s="90">
        <v>0.43639999999999995</v>
      </c>
      <c r="S107" s="90">
        <v>0.47299999999999998</v>
      </c>
      <c r="T107" s="90">
        <v>0.42169999999999996</v>
      </c>
    </row>
    <row r="108" spans="1:20" ht="12.75" customHeight="1" x14ac:dyDescent="0.25">
      <c r="A108" s="75" t="s">
        <v>10</v>
      </c>
      <c r="B108" s="88" t="s">
        <v>10</v>
      </c>
      <c r="C108" s="46" t="s">
        <v>183</v>
      </c>
      <c r="D108" s="46">
        <v>2.3029000000000002</v>
      </c>
      <c r="E108" s="46">
        <v>4.0667</v>
      </c>
      <c r="F108" s="46">
        <v>4.4371</v>
      </c>
      <c r="G108" s="46">
        <v>4.9615</v>
      </c>
      <c r="H108" s="46">
        <v>4.3453999999999997</v>
      </c>
      <c r="I108" s="46">
        <v>4.5361000000000002</v>
      </c>
      <c r="J108" s="46">
        <v>3.7696999999999998</v>
      </c>
      <c r="K108" s="46">
        <v>3.3883000000000001</v>
      </c>
      <c r="L108" s="46">
        <v>3.7733000000000003</v>
      </c>
      <c r="M108" s="46">
        <v>4.3233999999999995</v>
      </c>
      <c r="N108" s="46">
        <v>5.0678000000000001</v>
      </c>
      <c r="O108" s="46">
        <v>6.1496000000000004</v>
      </c>
      <c r="P108" s="46">
        <v>6.4208999999999996</v>
      </c>
      <c r="Q108" s="46">
        <v>6.4173</v>
      </c>
      <c r="R108" s="46">
        <v>6.2706</v>
      </c>
      <c r="S108" s="46">
        <v>6.5308999999999999</v>
      </c>
      <c r="T108" s="46">
        <v>7.9317000000000002</v>
      </c>
    </row>
    <row r="109" spans="1:20" ht="12.75" customHeight="1" x14ac:dyDescent="0.25">
      <c r="A109" s="75" t="s">
        <v>11</v>
      </c>
      <c r="B109" s="88" t="s">
        <v>11</v>
      </c>
      <c r="C109" s="46">
        <v>1042.0656999999999</v>
      </c>
      <c r="D109" s="46">
        <v>930.85699999999997</v>
      </c>
      <c r="E109" s="46">
        <v>951.86350000000004</v>
      </c>
      <c r="F109" s="46">
        <v>923.08019999999999</v>
      </c>
      <c r="G109" s="46">
        <v>915.17650000000003</v>
      </c>
      <c r="H109" s="46">
        <v>887.89069999999992</v>
      </c>
      <c r="I109" s="46">
        <v>891.51549999999997</v>
      </c>
      <c r="J109" s="46">
        <v>907.54200000000003</v>
      </c>
      <c r="K109" s="46">
        <v>890.8759</v>
      </c>
      <c r="L109" s="46">
        <v>893.59990000000005</v>
      </c>
      <c r="M109" s="46">
        <v>881.74340000000007</v>
      </c>
      <c r="N109" s="46">
        <v>861.73340000000007</v>
      </c>
      <c r="O109" s="46">
        <v>873.24659999999994</v>
      </c>
      <c r="P109" s="46">
        <v>848.5489</v>
      </c>
      <c r="Q109" s="46">
        <v>851.11149999999998</v>
      </c>
      <c r="R109" s="46">
        <v>785.60259999999994</v>
      </c>
      <c r="S109" s="46">
        <v>829.40150000000006</v>
      </c>
      <c r="T109" s="46">
        <v>810.44110000000001</v>
      </c>
    </row>
    <row r="110" spans="1:20" ht="12.75" customHeight="1" x14ac:dyDescent="0.25">
      <c r="A110" s="75" t="s">
        <v>133</v>
      </c>
      <c r="B110" s="88" t="s">
        <v>133</v>
      </c>
      <c r="C110" s="46">
        <v>3.931</v>
      </c>
      <c r="D110" s="46">
        <v>5.4272</v>
      </c>
      <c r="E110" s="46">
        <v>5.7572000000000001</v>
      </c>
      <c r="F110" s="46">
        <v>6.3952</v>
      </c>
      <c r="G110" s="46">
        <v>6.4026000000000005</v>
      </c>
      <c r="H110" s="46">
        <v>6.5493000000000006</v>
      </c>
      <c r="I110" s="46">
        <v>6.2888999999999999</v>
      </c>
      <c r="J110" s="46">
        <v>6.9196</v>
      </c>
      <c r="K110" s="46">
        <v>7.4219999999999997</v>
      </c>
      <c r="L110" s="46">
        <v>7.6310000000000002</v>
      </c>
      <c r="M110" s="46">
        <v>7.3487</v>
      </c>
      <c r="N110" s="46">
        <v>6.9930000000000003</v>
      </c>
      <c r="O110" s="46">
        <v>9.3582000000000001</v>
      </c>
      <c r="P110" s="46">
        <v>9.8276000000000003</v>
      </c>
      <c r="Q110" s="46">
        <v>9.1382000000000012</v>
      </c>
      <c r="R110" s="46">
        <v>7.7080000000000002</v>
      </c>
      <c r="S110" s="46">
        <v>10.102600000000001</v>
      </c>
      <c r="T110" s="46">
        <v>10.0806</v>
      </c>
    </row>
    <row r="111" spans="1:20" ht="12.75" customHeight="1" x14ac:dyDescent="0.25">
      <c r="A111" s="75" t="s">
        <v>163</v>
      </c>
      <c r="B111" s="88" t="s">
        <v>163</v>
      </c>
      <c r="C111" s="46">
        <v>9.5299999999999996E-2</v>
      </c>
      <c r="D111" s="46">
        <v>0.34839999999999999</v>
      </c>
      <c r="E111" s="46">
        <v>0.19440000000000002</v>
      </c>
      <c r="F111" s="46">
        <v>0.121</v>
      </c>
      <c r="G111" s="46">
        <v>0.31169999999999998</v>
      </c>
      <c r="H111" s="46">
        <v>0.32269999999999999</v>
      </c>
      <c r="I111" s="46">
        <v>0.3337</v>
      </c>
      <c r="J111" s="46">
        <v>0.34470000000000001</v>
      </c>
      <c r="K111" s="46">
        <v>0.34470000000000001</v>
      </c>
      <c r="L111" s="46">
        <v>0.35570000000000002</v>
      </c>
      <c r="M111" s="46">
        <v>0.36669999999999997</v>
      </c>
      <c r="N111" s="46">
        <v>0.38869999999999999</v>
      </c>
      <c r="O111" s="46">
        <v>0.42169999999999996</v>
      </c>
      <c r="P111" s="46">
        <v>0.41799999999999998</v>
      </c>
      <c r="Q111" s="46">
        <v>0.4254</v>
      </c>
      <c r="R111" s="46">
        <v>0.4657</v>
      </c>
      <c r="S111" s="46">
        <v>0.47299999999999998</v>
      </c>
      <c r="T111" s="46">
        <v>0.45469999999999999</v>
      </c>
    </row>
    <row r="112" spans="1:20" ht="12.75" customHeight="1" x14ac:dyDescent="0.25">
      <c r="A112" s="75" t="s">
        <v>12</v>
      </c>
      <c r="B112" s="88" t="s">
        <v>12</v>
      </c>
      <c r="C112" s="46">
        <v>82.997799999999998</v>
      </c>
      <c r="D112" s="46">
        <v>86.441699999999997</v>
      </c>
      <c r="E112" s="46">
        <v>88.526499999999999</v>
      </c>
      <c r="F112" s="46">
        <v>93.307600000000008</v>
      </c>
      <c r="G112" s="46">
        <v>98.205500000000001</v>
      </c>
      <c r="H112" s="46">
        <v>97.494100000000003</v>
      </c>
      <c r="I112" s="46">
        <v>102.5716</v>
      </c>
      <c r="J112" s="46">
        <v>104.9757</v>
      </c>
      <c r="K112" s="46">
        <v>104.71430000000001</v>
      </c>
      <c r="L112" s="46">
        <v>108.78880000000001</v>
      </c>
      <c r="M112" s="46">
        <v>109.1127</v>
      </c>
      <c r="N112" s="46">
        <v>112.89439999999999</v>
      </c>
      <c r="O112" s="46">
        <v>111.3835</v>
      </c>
      <c r="P112" s="46">
        <v>113.8486</v>
      </c>
      <c r="Q112" s="46">
        <v>110.00539999999999</v>
      </c>
      <c r="R112" s="46">
        <v>103.71260000000001</v>
      </c>
      <c r="S112" s="46">
        <v>96.758300000000006</v>
      </c>
      <c r="T112" s="46">
        <v>94.250699999999995</v>
      </c>
    </row>
    <row r="113" spans="1:20" ht="12.75" customHeight="1" x14ac:dyDescent="0.25">
      <c r="A113" s="75" t="s">
        <v>164</v>
      </c>
      <c r="B113" s="89" t="s">
        <v>164</v>
      </c>
      <c r="C113" s="90">
        <v>0.55740000000000001</v>
      </c>
      <c r="D113" s="90">
        <v>0.50600000000000001</v>
      </c>
      <c r="E113" s="90">
        <v>0.51700000000000002</v>
      </c>
      <c r="F113" s="90">
        <v>0.52439999999999998</v>
      </c>
      <c r="G113" s="90">
        <v>0.53170000000000006</v>
      </c>
      <c r="H113" s="90">
        <v>0.54270000000000007</v>
      </c>
      <c r="I113" s="90">
        <v>0.53170000000000006</v>
      </c>
      <c r="J113" s="90">
        <v>0.53900000000000003</v>
      </c>
      <c r="K113" s="90">
        <v>0.53900000000000003</v>
      </c>
      <c r="L113" s="90">
        <v>0.53170000000000006</v>
      </c>
      <c r="M113" s="90">
        <v>0.58310000000000006</v>
      </c>
      <c r="N113" s="90">
        <v>0.60870000000000002</v>
      </c>
      <c r="O113" s="90">
        <v>0.62709999999999999</v>
      </c>
      <c r="P113" s="90">
        <v>0.6381</v>
      </c>
      <c r="Q113" s="90">
        <v>0.66010000000000002</v>
      </c>
      <c r="R113" s="90">
        <v>0.5757000000000001</v>
      </c>
      <c r="S113" s="90">
        <v>0.66370000000000007</v>
      </c>
      <c r="T113" s="90">
        <v>0.7077</v>
      </c>
    </row>
    <row r="114" spans="1:20" ht="12.75" customHeight="1" x14ac:dyDescent="0.25">
      <c r="A114" s="75" t="s">
        <v>134</v>
      </c>
      <c r="B114" s="89" t="s">
        <v>134</v>
      </c>
      <c r="C114" s="90">
        <v>0.11</v>
      </c>
      <c r="D114" s="90">
        <v>0.154</v>
      </c>
      <c r="E114" s="90">
        <v>0.15769999999999998</v>
      </c>
      <c r="F114" s="90">
        <v>0.17230000000000001</v>
      </c>
      <c r="G114" s="90">
        <v>0.17599999999999999</v>
      </c>
      <c r="H114" s="90">
        <v>0.19440000000000002</v>
      </c>
      <c r="I114" s="90">
        <v>0.19069999999999998</v>
      </c>
      <c r="J114" s="90">
        <v>0.19440000000000002</v>
      </c>
      <c r="K114" s="90">
        <v>0.2054</v>
      </c>
      <c r="L114" s="90">
        <v>0.21640000000000001</v>
      </c>
      <c r="M114" s="90">
        <v>0.2054</v>
      </c>
      <c r="N114" s="90">
        <v>0.21640000000000001</v>
      </c>
      <c r="O114" s="90">
        <v>0.23100000000000001</v>
      </c>
      <c r="P114" s="90">
        <v>0.2384</v>
      </c>
      <c r="Q114" s="90">
        <v>0.26039999999999996</v>
      </c>
      <c r="R114" s="90">
        <v>0.253</v>
      </c>
      <c r="S114" s="90">
        <v>0.26039999999999996</v>
      </c>
      <c r="T114" s="90">
        <v>0.253</v>
      </c>
    </row>
    <row r="115" spans="1:20" ht="12.75" customHeight="1" x14ac:dyDescent="0.25">
      <c r="A115" s="75" t="s">
        <v>165</v>
      </c>
      <c r="B115" s="89" t="s">
        <v>165</v>
      </c>
      <c r="C115" s="90">
        <v>1.2945</v>
      </c>
      <c r="D115" s="90">
        <v>1.5181</v>
      </c>
      <c r="E115" s="90">
        <v>1.5255000000000001</v>
      </c>
      <c r="F115" s="90">
        <v>1.5438000000000001</v>
      </c>
      <c r="G115" s="90">
        <v>1.5255000000000001</v>
      </c>
      <c r="H115" s="90">
        <v>1.5877999999999999</v>
      </c>
      <c r="I115" s="90">
        <v>2.0754999999999999</v>
      </c>
      <c r="J115" s="90">
        <v>2.0939000000000001</v>
      </c>
      <c r="K115" s="90">
        <v>2.0279000000000003</v>
      </c>
      <c r="L115" s="90">
        <v>2.0462000000000002</v>
      </c>
      <c r="M115" s="90">
        <v>1.8334999999999999</v>
      </c>
      <c r="N115" s="90">
        <v>1.7161999999999999</v>
      </c>
      <c r="O115" s="90">
        <v>1.7087999999999999</v>
      </c>
      <c r="P115" s="90">
        <v>1.7418</v>
      </c>
      <c r="Q115" s="90">
        <v>1.7382</v>
      </c>
      <c r="R115" s="90">
        <v>1.7382</v>
      </c>
      <c r="S115" s="90">
        <v>1.7382</v>
      </c>
      <c r="T115" s="90">
        <v>1.7747999999999999</v>
      </c>
    </row>
    <row r="116" spans="1:20" ht="12.75" customHeight="1" x14ac:dyDescent="0.25">
      <c r="A116" s="75" t="s">
        <v>13</v>
      </c>
      <c r="B116" s="89" t="s">
        <v>13</v>
      </c>
      <c r="C116" s="90">
        <v>5.0861000000000001</v>
      </c>
      <c r="D116" s="90">
        <v>7.1653000000000002</v>
      </c>
      <c r="E116" s="90">
        <v>6.6518999999999995</v>
      </c>
      <c r="F116" s="90">
        <v>7.5979999999999999</v>
      </c>
      <c r="G116" s="90">
        <v>8.7530999999999999</v>
      </c>
      <c r="H116" s="90">
        <v>8.9291</v>
      </c>
      <c r="I116" s="90">
        <v>9.9155999999999995</v>
      </c>
      <c r="J116" s="90">
        <v>10.627000000000001</v>
      </c>
      <c r="K116" s="90">
        <v>11.096299999999999</v>
      </c>
      <c r="L116" s="90">
        <v>10.5023</v>
      </c>
      <c r="M116" s="90">
        <v>11.620700000000001</v>
      </c>
      <c r="N116" s="90">
        <v>12.453100000000001</v>
      </c>
      <c r="O116" s="90">
        <v>12.5265</v>
      </c>
      <c r="P116" s="90">
        <v>12.6365</v>
      </c>
      <c r="Q116" s="90">
        <v>11.441000000000001</v>
      </c>
      <c r="R116" s="90">
        <v>12.467799999999999</v>
      </c>
      <c r="S116" s="90">
        <v>11.367700000000001</v>
      </c>
      <c r="T116" s="90">
        <v>11.257700000000002</v>
      </c>
    </row>
    <row r="117" spans="1:20" ht="12.75" customHeight="1" x14ac:dyDescent="0.25">
      <c r="A117" s="75" t="s">
        <v>49</v>
      </c>
      <c r="B117" s="89" t="s">
        <v>49</v>
      </c>
      <c r="C117" s="90">
        <v>1.0560999999999998</v>
      </c>
      <c r="D117" s="90">
        <v>1.2504000000000002</v>
      </c>
      <c r="E117" s="90">
        <v>1.2724000000000002</v>
      </c>
      <c r="F117" s="90">
        <v>1.2798</v>
      </c>
      <c r="G117" s="90">
        <v>1.2430999999999999</v>
      </c>
      <c r="H117" s="90">
        <v>1.2724000000000002</v>
      </c>
      <c r="I117" s="90">
        <v>1.2798</v>
      </c>
      <c r="J117" s="90">
        <v>1.2980999999999998</v>
      </c>
      <c r="K117" s="90">
        <v>1.3237999999999999</v>
      </c>
      <c r="L117" s="90">
        <v>1.3420999999999998</v>
      </c>
      <c r="M117" s="90">
        <v>1.3420999999999998</v>
      </c>
      <c r="N117" s="90">
        <v>1.1807999999999998</v>
      </c>
      <c r="O117" s="90">
        <v>1.1807999999999998</v>
      </c>
      <c r="P117" s="90">
        <v>1.2101</v>
      </c>
      <c r="Q117" s="90">
        <v>1.9984999999999999</v>
      </c>
      <c r="R117" s="90">
        <v>2.1084999999999998</v>
      </c>
      <c r="S117" s="90">
        <v>2.4861999999999997</v>
      </c>
      <c r="T117" s="90">
        <v>2.5961999999999996</v>
      </c>
    </row>
    <row r="118" spans="1:20" ht="12.75" customHeight="1" x14ac:dyDescent="0.25">
      <c r="A118" s="75" t="s">
        <v>102</v>
      </c>
      <c r="B118" s="88" t="s">
        <v>102</v>
      </c>
      <c r="C118" s="46">
        <v>0.253</v>
      </c>
      <c r="D118" s="46">
        <v>0.28239999999999998</v>
      </c>
      <c r="E118" s="46">
        <v>0.28599999999999998</v>
      </c>
      <c r="F118" s="46">
        <v>0.26400000000000001</v>
      </c>
      <c r="G118" s="46">
        <v>0.17230000000000001</v>
      </c>
      <c r="H118" s="46">
        <v>0.19440000000000002</v>
      </c>
      <c r="I118" s="46">
        <v>0.1467</v>
      </c>
      <c r="J118" s="46">
        <v>0.15030000000000002</v>
      </c>
      <c r="K118" s="46">
        <v>0.154</v>
      </c>
      <c r="L118" s="46">
        <v>0.19440000000000002</v>
      </c>
      <c r="M118" s="46">
        <v>0.20169999999999999</v>
      </c>
      <c r="N118" s="46">
        <v>0.2127</v>
      </c>
      <c r="O118" s="46">
        <v>0.21640000000000001</v>
      </c>
      <c r="P118" s="46">
        <v>0.23100000000000001</v>
      </c>
      <c r="Q118" s="46">
        <v>0.22740000000000002</v>
      </c>
      <c r="R118" s="46">
        <v>0.23469999999999999</v>
      </c>
      <c r="S118" s="46">
        <v>0.2384</v>
      </c>
      <c r="T118" s="46">
        <v>0.2457</v>
      </c>
    </row>
    <row r="119" spans="1:20" ht="12.75" customHeight="1" x14ac:dyDescent="0.25">
      <c r="A119" s="75" t="s">
        <v>103</v>
      </c>
      <c r="B119" s="88" t="s">
        <v>103</v>
      </c>
      <c r="C119" s="46">
        <v>1.1404000000000001</v>
      </c>
      <c r="D119" s="46">
        <v>1.4741</v>
      </c>
      <c r="E119" s="46">
        <v>1.5290999999999999</v>
      </c>
      <c r="F119" s="46">
        <v>1.5988</v>
      </c>
      <c r="G119" s="46">
        <v>1.6575</v>
      </c>
      <c r="H119" s="46">
        <v>1.6795</v>
      </c>
      <c r="I119" s="46">
        <v>1.6097999999999999</v>
      </c>
      <c r="J119" s="46">
        <v>1.5951</v>
      </c>
      <c r="K119" s="46">
        <v>1.5805</v>
      </c>
      <c r="L119" s="46">
        <v>1.5657999999999999</v>
      </c>
      <c r="M119" s="46">
        <v>1.6280999999999999</v>
      </c>
      <c r="N119" s="46">
        <v>1.4375</v>
      </c>
      <c r="O119" s="46">
        <v>1.2907999999999999</v>
      </c>
      <c r="P119" s="46">
        <v>1.5620999999999998</v>
      </c>
      <c r="Q119" s="46">
        <v>1.5585</v>
      </c>
      <c r="R119" s="46">
        <v>1.5657999999999999</v>
      </c>
      <c r="S119" s="46">
        <v>1.7198</v>
      </c>
      <c r="T119" s="46">
        <v>1.7822</v>
      </c>
    </row>
    <row r="120" spans="1:20" ht="12.75" customHeight="1" x14ac:dyDescent="0.25">
      <c r="A120" s="75" t="s">
        <v>50</v>
      </c>
      <c r="B120" s="88" t="s">
        <v>50</v>
      </c>
      <c r="C120" s="46">
        <v>0.99379999999999991</v>
      </c>
      <c r="D120" s="46">
        <v>0.90210000000000001</v>
      </c>
      <c r="E120" s="46">
        <v>1.0341</v>
      </c>
      <c r="F120" s="46">
        <v>1.3677999999999999</v>
      </c>
      <c r="G120" s="46">
        <v>1.2321</v>
      </c>
      <c r="H120" s="46">
        <v>1.3310999999999999</v>
      </c>
      <c r="I120" s="46">
        <v>1.3677999999999999</v>
      </c>
      <c r="J120" s="46">
        <v>1.5694999999999999</v>
      </c>
      <c r="K120" s="46">
        <v>1.8262</v>
      </c>
      <c r="L120" s="46">
        <v>1.7344999999999999</v>
      </c>
      <c r="M120" s="46">
        <v>1.9875</v>
      </c>
      <c r="N120" s="46">
        <v>2.0754999999999999</v>
      </c>
      <c r="O120" s="46">
        <v>2.1121999999999996</v>
      </c>
      <c r="P120" s="46">
        <v>2.3909000000000002</v>
      </c>
      <c r="Q120" s="46">
        <v>2.4276</v>
      </c>
      <c r="R120" s="46">
        <v>2.2625000000000002</v>
      </c>
      <c r="S120" s="46">
        <v>2.1194999999999999</v>
      </c>
      <c r="T120" s="46">
        <v>2.2111999999999998</v>
      </c>
    </row>
    <row r="121" spans="1:20" ht="12.75" customHeight="1" x14ac:dyDescent="0.25">
      <c r="A121" s="75" t="s">
        <v>51</v>
      </c>
      <c r="B121" s="88" t="s">
        <v>51</v>
      </c>
      <c r="C121" s="46">
        <v>2.5926</v>
      </c>
      <c r="D121" s="46">
        <v>3.8796999999999997</v>
      </c>
      <c r="E121" s="46">
        <v>3.9603999999999999</v>
      </c>
      <c r="F121" s="46">
        <v>4.1583999999999994</v>
      </c>
      <c r="G121" s="46">
        <v>4.6497999999999999</v>
      </c>
      <c r="H121" s="46">
        <v>4.7413999999999996</v>
      </c>
      <c r="I121" s="46">
        <v>5.0311000000000003</v>
      </c>
      <c r="J121" s="46">
        <v>5.7131999999999996</v>
      </c>
      <c r="K121" s="46">
        <v>6.0908999999999995</v>
      </c>
      <c r="L121" s="46">
        <v>6.7693000000000003</v>
      </c>
      <c r="M121" s="46">
        <v>7.367</v>
      </c>
      <c r="N121" s="46">
        <v>7.5540000000000003</v>
      </c>
      <c r="O121" s="46">
        <v>7.0076000000000001</v>
      </c>
      <c r="P121" s="46">
        <v>8.7787999999999986</v>
      </c>
      <c r="Q121" s="46">
        <v>8.6724999999999994</v>
      </c>
      <c r="R121" s="46">
        <v>7.8144</v>
      </c>
      <c r="S121" s="46">
        <v>8.1076999999999995</v>
      </c>
      <c r="T121" s="46">
        <v>8.4121000000000006</v>
      </c>
    </row>
    <row r="122" spans="1:20" ht="12.75" customHeight="1" x14ac:dyDescent="0.25">
      <c r="A122" s="75" t="s">
        <v>52</v>
      </c>
      <c r="B122" s="88" t="s">
        <v>52</v>
      </c>
      <c r="C122" s="46">
        <v>72.475200000000001</v>
      </c>
      <c r="D122" s="46">
        <v>61.330500000000001</v>
      </c>
      <c r="E122" s="46">
        <v>62.686599999999999</v>
      </c>
      <c r="F122" s="46">
        <v>61.3827</v>
      </c>
      <c r="G122" s="46">
        <v>60.9754</v>
      </c>
      <c r="H122" s="46">
        <v>61.283499999999997</v>
      </c>
      <c r="I122" s="46">
        <v>58.080599999999997</v>
      </c>
      <c r="J122" s="46">
        <v>59.488</v>
      </c>
      <c r="K122" s="46">
        <v>58.498699999999999</v>
      </c>
      <c r="L122" s="46">
        <v>61.142800000000001</v>
      </c>
      <c r="M122" s="46">
        <v>59.851599999999998</v>
      </c>
      <c r="N122" s="46">
        <v>59.946300000000001</v>
      </c>
      <c r="O122" s="46">
        <v>59.478300000000004</v>
      </c>
      <c r="P122" s="46">
        <v>58.012099999999997</v>
      </c>
      <c r="Q122" s="46">
        <v>56.699599999999997</v>
      </c>
      <c r="R122" s="46">
        <v>51.029000000000003</v>
      </c>
      <c r="S122" s="46">
        <v>51.667699999999996</v>
      </c>
      <c r="T122" s="46">
        <v>49.858699999999999</v>
      </c>
    </row>
    <row r="123" spans="1:20" ht="12.75" customHeight="1" x14ac:dyDescent="0.25">
      <c r="A123" s="75" t="s">
        <v>14</v>
      </c>
      <c r="B123" s="89" t="s">
        <v>14</v>
      </c>
      <c r="C123" s="90">
        <v>2.1600999999999999</v>
      </c>
      <c r="D123" s="90">
        <v>2.3182</v>
      </c>
      <c r="E123" s="90">
        <v>2.4074</v>
      </c>
      <c r="F123" s="90">
        <v>2.4956999999999998</v>
      </c>
      <c r="G123" s="90">
        <v>2.5049999999999999</v>
      </c>
      <c r="H123" s="90">
        <v>2.7100999999999997</v>
      </c>
      <c r="I123" s="90">
        <v>2.7759</v>
      </c>
      <c r="J123" s="90">
        <v>2.7733000000000003</v>
      </c>
      <c r="K123" s="90">
        <v>2.8629000000000002</v>
      </c>
      <c r="L123" s="90">
        <v>2.8546</v>
      </c>
      <c r="M123" s="90">
        <v>2.9264000000000001</v>
      </c>
      <c r="N123" s="90">
        <v>2.8529</v>
      </c>
      <c r="O123" s="90">
        <v>3.0293000000000001</v>
      </c>
      <c r="P123" s="90">
        <v>3.2864</v>
      </c>
      <c r="Q123" s="90">
        <v>3.6050999999999997</v>
      </c>
      <c r="R123" s="90">
        <v>3.5718000000000001</v>
      </c>
      <c r="S123" s="90">
        <v>3.4318</v>
      </c>
      <c r="T123" s="90">
        <v>3.3327</v>
      </c>
    </row>
    <row r="124" spans="1:20" ht="12.75" customHeight="1" x14ac:dyDescent="0.25">
      <c r="A124" s="75" t="s">
        <v>135</v>
      </c>
      <c r="B124" s="89" t="s">
        <v>135</v>
      </c>
      <c r="C124" s="90">
        <v>690.57680000000005</v>
      </c>
      <c r="D124" s="90">
        <v>920.04660000000001</v>
      </c>
      <c r="E124" s="90">
        <v>1002.2241</v>
      </c>
      <c r="F124" s="90">
        <v>1043.9399000000001</v>
      </c>
      <c r="G124" s="90">
        <v>1071.9118000000001</v>
      </c>
      <c r="H124" s="90">
        <v>1144.3900000000001</v>
      </c>
      <c r="I124" s="90">
        <v>1186.6632</v>
      </c>
      <c r="J124" s="90">
        <v>1203.8431</v>
      </c>
      <c r="K124" s="90">
        <v>1226.7911999999999</v>
      </c>
      <c r="L124" s="90">
        <v>1281.9135000000001</v>
      </c>
      <c r="M124" s="90">
        <v>1348.5246000000002</v>
      </c>
      <c r="N124" s="90">
        <v>1411.1276</v>
      </c>
      <c r="O124" s="90">
        <v>1504.3646999999999</v>
      </c>
      <c r="P124" s="90">
        <v>1611.1991</v>
      </c>
      <c r="Q124" s="90">
        <v>1793.075</v>
      </c>
      <c r="R124" s="90">
        <v>1965.82</v>
      </c>
      <c r="S124" s="90">
        <v>1950.9503</v>
      </c>
      <c r="T124" s="90">
        <v>2074.3449000000001</v>
      </c>
    </row>
    <row r="125" spans="1:20" ht="12.75" customHeight="1" x14ac:dyDescent="0.25">
      <c r="A125" s="75" t="s">
        <v>104</v>
      </c>
      <c r="B125" s="89" t="s">
        <v>104</v>
      </c>
      <c r="C125" s="90">
        <v>149.5659</v>
      </c>
      <c r="D125" s="90">
        <v>224.94110000000001</v>
      </c>
      <c r="E125" s="90">
        <v>253.29070000000002</v>
      </c>
      <c r="F125" s="90">
        <v>278.65899999999999</v>
      </c>
      <c r="G125" s="90">
        <v>210.21079999999998</v>
      </c>
      <c r="H125" s="90">
        <v>241.989</v>
      </c>
      <c r="I125" s="90">
        <v>263.41890000000001</v>
      </c>
      <c r="J125" s="90">
        <v>294.90750000000003</v>
      </c>
      <c r="K125" s="90">
        <v>306.73720000000003</v>
      </c>
      <c r="L125" s="90">
        <v>316.7921</v>
      </c>
      <c r="M125" s="90">
        <v>337.6354</v>
      </c>
      <c r="N125" s="90">
        <v>341.99180000000001</v>
      </c>
      <c r="O125" s="90">
        <v>345.11970000000002</v>
      </c>
      <c r="P125" s="90">
        <v>375.54480000000001</v>
      </c>
      <c r="Q125" s="90">
        <v>412.38720000000001</v>
      </c>
      <c r="R125" s="90">
        <v>453.10550000000001</v>
      </c>
      <c r="S125" s="90">
        <v>436.98169999999999</v>
      </c>
      <c r="T125" s="90">
        <v>563.9846</v>
      </c>
    </row>
    <row r="126" spans="1:20" ht="12.75" customHeight="1" x14ac:dyDescent="0.25">
      <c r="A126" s="75" t="s">
        <v>53</v>
      </c>
      <c r="B126" s="89" t="s">
        <v>53</v>
      </c>
      <c r="C126" s="90">
        <v>211.13489999999999</v>
      </c>
      <c r="D126" s="90">
        <v>273.52890000000002</v>
      </c>
      <c r="E126" s="90">
        <v>276.72649999999999</v>
      </c>
      <c r="F126" s="90">
        <v>269.97919999999999</v>
      </c>
      <c r="G126" s="90">
        <v>309.23079999999999</v>
      </c>
      <c r="H126" s="90">
        <v>382.71379999999999</v>
      </c>
      <c r="I126" s="90">
        <v>372.7029</v>
      </c>
      <c r="J126" s="90">
        <v>398.82659999999998</v>
      </c>
      <c r="K126" s="90">
        <v>402.1782</v>
      </c>
      <c r="L126" s="90">
        <v>418.85940000000005</v>
      </c>
      <c r="M126" s="90">
        <v>447.4803</v>
      </c>
      <c r="N126" s="90">
        <v>469.32830000000001</v>
      </c>
      <c r="O126" s="90">
        <v>509.88900000000001</v>
      </c>
      <c r="P126" s="90">
        <v>521.18700000000001</v>
      </c>
      <c r="Q126" s="90">
        <v>546.39400000000001</v>
      </c>
      <c r="R126" s="90">
        <v>557.03930000000003</v>
      </c>
      <c r="S126" s="90">
        <v>571.6046</v>
      </c>
      <c r="T126" s="90">
        <v>586.59900000000005</v>
      </c>
    </row>
    <row r="127" spans="1:20" ht="12.75" customHeight="1" x14ac:dyDescent="0.25">
      <c r="A127" s="75" t="s">
        <v>166</v>
      </c>
      <c r="B127" s="89" t="s">
        <v>166</v>
      </c>
      <c r="C127" s="90">
        <v>52.555399999999999</v>
      </c>
      <c r="D127" s="90">
        <v>77.901699999999991</v>
      </c>
      <c r="E127" s="90">
        <v>69.500699999999995</v>
      </c>
      <c r="F127" s="90">
        <v>68.308899999999994</v>
      </c>
      <c r="G127" s="90">
        <v>72.371899999999997</v>
      </c>
      <c r="H127" s="90">
        <v>72.283899999999988</v>
      </c>
      <c r="I127" s="90">
        <v>72.445300000000003</v>
      </c>
      <c r="J127" s="90">
        <v>85.342100000000002</v>
      </c>
      <c r="K127" s="90">
        <v>87.259899999999988</v>
      </c>
      <c r="L127" s="90">
        <v>91.11760000000001</v>
      </c>
      <c r="M127" s="90">
        <v>114.084</v>
      </c>
      <c r="N127" s="90">
        <v>113.523</v>
      </c>
      <c r="O127" s="90">
        <v>98.770600000000002</v>
      </c>
      <c r="P127" s="90">
        <v>62.155699999999996</v>
      </c>
      <c r="Q127" s="90">
        <v>93.149100000000004</v>
      </c>
      <c r="R127" s="90">
        <v>104.2968</v>
      </c>
      <c r="S127" s="90">
        <v>111.44750000000001</v>
      </c>
      <c r="T127" s="90">
        <v>133.65479999999999</v>
      </c>
    </row>
    <row r="128" spans="1:20" ht="12.75" customHeight="1" x14ac:dyDescent="0.25">
      <c r="A128" s="75" t="s">
        <v>15</v>
      </c>
      <c r="B128" s="88" t="s">
        <v>15</v>
      </c>
      <c r="C128" s="46">
        <v>32.423999999999999</v>
      </c>
      <c r="D128" s="46">
        <v>35.232500000000002</v>
      </c>
      <c r="E128" s="46">
        <v>36.8399</v>
      </c>
      <c r="F128" s="46">
        <v>38.255699999999997</v>
      </c>
      <c r="G128" s="46">
        <v>40.270699999999998</v>
      </c>
      <c r="H128" s="46">
        <v>41.906999999999996</v>
      </c>
      <c r="I128" s="46">
        <v>44.6892</v>
      </c>
      <c r="J128" s="46">
        <v>47.098300000000002</v>
      </c>
      <c r="K128" s="46">
        <v>45.676099999999998</v>
      </c>
      <c r="L128" s="46">
        <v>45.151199999999996</v>
      </c>
      <c r="M128" s="46">
        <v>45.805500000000002</v>
      </c>
      <c r="N128" s="46">
        <v>47.626899999999999</v>
      </c>
      <c r="O128" s="46">
        <v>47.227199999999996</v>
      </c>
      <c r="P128" s="46">
        <v>47.2136</v>
      </c>
      <c r="Q128" s="46">
        <v>47.005699999999997</v>
      </c>
      <c r="R128" s="46">
        <v>41.749600000000001</v>
      </c>
      <c r="S128" s="46">
        <v>41.292099999999998</v>
      </c>
      <c r="T128" s="46">
        <v>37.716300000000004</v>
      </c>
    </row>
    <row r="129" spans="1:20" ht="12.75" customHeight="1" x14ac:dyDescent="0.25">
      <c r="A129" s="75" t="s">
        <v>105</v>
      </c>
      <c r="B129" s="88" t="s">
        <v>105</v>
      </c>
      <c r="C129" s="46">
        <v>36.537999999999997</v>
      </c>
      <c r="D129" s="46">
        <v>51.473699999999994</v>
      </c>
      <c r="E129" s="46">
        <v>53.435499999999998</v>
      </c>
      <c r="F129" s="46">
        <v>56.259099999999997</v>
      </c>
      <c r="G129" s="46">
        <v>57.472900000000003</v>
      </c>
      <c r="H129" s="46">
        <v>56.090400000000002</v>
      </c>
      <c r="I129" s="46">
        <v>60.263500000000001</v>
      </c>
      <c r="J129" s="46">
        <v>63.6004</v>
      </c>
      <c r="K129" s="46">
        <v>59.819800000000001</v>
      </c>
      <c r="L129" s="46">
        <v>62.8964</v>
      </c>
      <c r="M129" s="46">
        <v>59.086400000000005</v>
      </c>
      <c r="N129" s="46">
        <v>57.036499999999997</v>
      </c>
      <c r="O129" s="46">
        <v>62.584699999999998</v>
      </c>
      <c r="P129" s="46">
        <v>62.826699999999995</v>
      </c>
      <c r="Q129" s="46">
        <v>68.268500000000003</v>
      </c>
      <c r="R129" s="46">
        <v>64.473199999999991</v>
      </c>
      <c r="S129" s="46">
        <v>68.891899999999993</v>
      </c>
      <c r="T129" s="46">
        <v>69.5227</v>
      </c>
    </row>
    <row r="130" spans="1:20" ht="12.75" customHeight="1" x14ac:dyDescent="0.25">
      <c r="A130" s="75" t="s">
        <v>16</v>
      </c>
      <c r="B130" s="88" t="s">
        <v>16</v>
      </c>
      <c r="C130" s="46">
        <v>434.65629999999999</v>
      </c>
      <c r="D130" s="46">
        <v>444.94370000000004</v>
      </c>
      <c r="E130" s="46">
        <v>438.30340000000001</v>
      </c>
      <c r="F130" s="46">
        <v>442.37170000000003</v>
      </c>
      <c r="G130" s="46">
        <v>453.52409999999998</v>
      </c>
      <c r="H130" s="46">
        <v>458.82479999999998</v>
      </c>
      <c r="I130" s="46">
        <v>462.27770000000004</v>
      </c>
      <c r="J130" s="46">
        <v>468.28399999999999</v>
      </c>
      <c r="K130" s="46">
        <v>470.53090000000003</v>
      </c>
      <c r="L130" s="46">
        <v>486.55970000000002</v>
      </c>
      <c r="M130" s="46">
        <v>489.36700000000002</v>
      </c>
      <c r="N130" s="46">
        <v>488.07799999999997</v>
      </c>
      <c r="O130" s="46">
        <v>483.53359999999998</v>
      </c>
      <c r="P130" s="46">
        <v>475.43640000000005</v>
      </c>
      <c r="Q130" s="46">
        <v>463.69559999999996</v>
      </c>
      <c r="R130" s="46">
        <v>414.8098</v>
      </c>
      <c r="S130" s="46">
        <v>424.9932</v>
      </c>
      <c r="T130" s="46">
        <v>413.37940000000003</v>
      </c>
    </row>
    <row r="131" spans="1:20" ht="12.75" customHeight="1" x14ac:dyDescent="0.25">
      <c r="A131" s="75" t="s">
        <v>54</v>
      </c>
      <c r="B131" s="88" t="s">
        <v>54</v>
      </c>
      <c r="C131" s="46">
        <v>7.9646999999999997</v>
      </c>
      <c r="D131" s="46">
        <v>9.7028999999999996</v>
      </c>
      <c r="E131" s="46">
        <v>10.197899999999999</v>
      </c>
      <c r="F131" s="46">
        <v>10.630600000000001</v>
      </c>
      <c r="G131" s="46">
        <v>9.7286000000000001</v>
      </c>
      <c r="H131" s="46">
        <v>9.7726000000000006</v>
      </c>
      <c r="I131" s="46">
        <v>10.318899999999999</v>
      </c>
      <c r="J131" s="46">
        <v>10.627000000000001</v>
      </c>
      <c r="K131" s="46">
        <v>10.300600000000001</v>
      </c>
      <c r="L131" s="46">
        <v>10.722299999999999</v>
      </c>
      <c r="M131" s="46">
        <v>10.715</v>
      </c>
      <c r="N131" s="46">
        <v>10.645299999999999</v>
      </c>
      <c r="O131" s="46">
        <v>12.0204</v>
      </c>
      <c r="P131" s="46">
        <v>13.479899999999999</v>
      </c>
      <c r="Q131" s="46">
        <v>11.961799999999998</v>
      </c>
      <c r="R131" s="46">
        <v>8.5917999999999992</v>
      </c>
      <c r="S131" s="46">
        <v>7.1909999999999998</v>
      </c>
      <c r="T131" s="46">
        <v>7.7557</v>
      </c>
    </row>
    <row r="132" spans="1:20" ht="12.75" customHeight="1" x14ac:dyDescent="0.25">
      <c r="A132" s="75" t="s">
        <v>17</v>
      </c>
      <c r="B132" s="88" t="s">
        <v>17</v>
      </c>
      <c r="C132" s="46">
        <v>1141.1377</v>
      </c>
      <c r="D132" s="46">
        <v>1223.6873000000001</v>
      </c>
      <c r="E132" s="46">
        <v>1236.5818000000002</v>
      </c>
      <c r="F132" s="46">
        <v>1231.4775</v>
      </c>
      <c r="G132" s="46">
        <v>1195.8701000000001</v>
      </c>
      <c r="H132" s="46">
        <v>1230.7973</v>
      </c>
      <c r="I132" s="46">
        <v>1251.4606999999999</v>
      </c>
      <c r="J132" s="46">
        <v>1236.3205</v>
      </c>
      <c r="K132" s="46">
        <v>1273.3966</v>
      </c>
      <c r="L132" s="46">
        <v>1278.5050000000001</v>
      </c>
      <c r="M132" s="46">
        <v>1277.8836000000001</v>
      </c>
      <c r="N132" s="46">
        <v>1282.1283999999998</v>
      </c>
      <c r="O132" s="46">
        <v>1262.9706999999999</v>
      </c>
      <c r="P132" s="46">
        <v>1296.1546000000001</v>
      </c>
      <c r="Q132" s="46">
        <v>1213.8317</v>
      </c>
      <c r="R132" s="46">
        <v>1141.4629</v>
      </c>
      <c r="S132" s="46">
        <v>1191.0673000000002</v>
      </c>
      <c r="T132" s="46">
        <v>1240.6318999999999</v>
      </c>
    </row>
    <row r="133" spans="1:20" ht="12.75" customHeight="1" x14ac:dyDescent="0.25">
      <c r="A133" s="75" t="s">
        <v>106</v>
      </c>
      <c r="B133" s="89" t="s">
        <v>106</v>
      </c>
      <c r="C133" s="90">
        <v>10.4033</v>
      </c>
      <c r="D133" s="90">
        <v>13.556899999999999</v>
      </c>
      <c r="E133" s="90">
        <v>14.1876</v>
      </c>
      <c r="F133" s="90">
        <v>14.4186</v>
      </c>
      <c r="G133" s="90">
        <v>14.543299999999999</v>
      </c>
      <c r="H133" s="90">
        <v>14.569000000000001</v>
      </c>
      <c r="I133" s="90">
        <v>15.507700000000002</v>
      </c>
      <c r="J133" s="90">
        <v>16.002800000000001</v>
      </c>
      <c r="K133" s="90">
        <v>16.886500000000002</v>
      </c>
      <c r="L133" s="90">
        <v>17.4696</v>
      </c>
      <c r="M133" s="90">
        <v>19.2407</v>
      </c>
      <c r="N133" s="90">
        <v>21.0596</v>
      </c>
      <c r="O133" s="90">
        <v>21.1219</v>
      </c>
      <c r="P133" s="90">
        <v>22.035</v>
      </c>
      <c r="Q133" s="90">
        <v>21.349299999999999</v>
      </c>
      <c r="R133" s="90">
        <v>21.891999999999999</v>
      </c>
      <c r="S133" s="90">
        <v>21.180599999999998</v>
      </c>
      <c r="T133" s="90">
        <v>22.258700000000001</v>
      </c>
    </row>
    <row r="134" spans="1:20" ht="12.75" customHeight="1" x14ac:dyDescent="0.25">
      <c r="A134" s="75" t="s">
        <v>136</v>
      </c>
      <c r="B134" s="89" t="s">
        <v>136</v>
      </c>
      <c r="C134" s="90" t="s">
        <v>183</v>
      </c>
      <c r="D134" s="90">
        <v>166.7312</v>
      </c>
      <c r="E134" s="90">
        <v>140.6918</v>
      </c>
      <c r="F134" s="90">
        <v>129.58080000000001</v>
      </c>
      <c r="G134" s="90">
        <v>125.063</v>
      </c>
      <c r="H134" s="90">
        <v>116.4933</v>
      </c>
      <c r="I134" s="90">
        <v>127.7693</v>
      </c>
      <c r="J134" s="90">
        <v>147.9084</v>
      </c>
      <c r="K134" s="90">
        <v>151.94579999999999</v>
      </c>
      <c r="L134" s="90">
        <v>153.816</v>
      </c>
      <c r="M134" s="90">
        <v>172.1583</v>
      </c>
      <c r="N134" s="90">
        <v>176.94739999999999</v>
      </c>
      <c r="O134" s="90">
        <v>192.53220000000002</v>
      </c>
      <c r="P134" s="90">
        <v>220.20339999999999</v>
      </c>
      <c r="Q134" s="90">
        <v>229.77420000000001</v>
      </c>
      <c r="R134" s="90">
        <v>214.18950000000001</v>
      </c>
      <c r="S134" s="90">
        <v>247.21449999999999</v>
      </c>
      <c r="T134" s="90">
        <v>261.76150000000001</v>
      </c>
    </row>
    <row r="135" spans="1:20" ht="12.75" customHeight="1" x14ac:dyDescent="0.25">
      <c r="A135" s="75" t="s">
        <v>107</v>
      </c>
      <c r="B135" s="89" t="s">
        <v>107</v>
      </c>
      <c r="C135" s="90">
        <v>5.8231999999999999</v>
      </c>
      <c r="D135" s="90">
        <v>7.5540000000000003</v>
      </c>
      <c r="E135" s="90">
        <v>9.3287999999999993</v>
      </c>
      <c r="F135" s="90">
        <v>8.2653999999999996</v>
      </c>
      <c r="G135" s="90">
        <v>10.0366</v>
      </c>
      <c r="H135" s="90">
        <v>10.1723</v>
      </c>
      <c r="I135" s="90">
        <v>10.417899999999999</v>
      </c>
      <c r="J135" s="90">
        <v>9.3692000000000011</v>
      </c>
      <c r="K135" s="90">
        <v>7.9683999999999999</v>
      </c>
      <c r="L135" s="90">
        <v>6.7545999999999999</v>
      </c>
      <c r="M135" s="90">
        <v>7.6236999999999995</v>
      </c>
      <c r="N135" s="90">
        <v>8.5624000000000002</v>
      </c>
      <c r="O135" s="90">
        <v>9.5745000000000005</v>
      </c>
      <c r="P135" s="90">
        <v>9.8312000000000008</v>
      </c>
      <c r="Q135" s="90">
        <v>10.241899999999999</v>
      </c>
      <c r="R135" s="90">
        <v>12.3505</v>
      </c>
      <c r="S135" s="90">
        <v>12.4201</v>
      </c>
      <c r="T135" s="90">
        <v>13.5679</v>
      </c>
    </row>
    <row r="136" spans="1:20" ht="12.75" customHeight="1" x14ac:dyDescent="0.25">
      <c r="A136" s="75" t="s">
        <v>137</v>
      </c>
      <c r="B136" s="89" t="s">
        <v>137</v>
      </c>
      <c r="C136" s="90">
        <v>2.1999999999999999E-2</v>
      </c>
      <c r="D136" s="90">
        <v>2.1999999999999999E-2</v>
      </c>
      <c r="E136" s="90">
        <v>3.6700000000000003E-2</v>
      </c>
      <c r="F136" s="90">
        <v>2.93E-2</v>
      </c>
      <c r="G136" s="90">
        <v>3.3000000000000002E-2</v>
      </c>
      <c r="H136" s="90">
        <v>2.93E-2</v>
      </c>
      <c r="I136" s="90">
        <v>3.3000000000000002E-2</v>
      </c>
      <c r="J136" s="90">
        <v>2.5700000000000001E-2</v>
      </c>
      <c r="K136" s="90">
        <v>4.0299999999999996E-2</v>
      </c>
      <c r="L136" s="90">
        <v>4.0299999999999996E-2</v>
      </c>
      <c r="M136" s="90">
        <v>4.3999999999999997E-2</v>
      </c>
      <c r="N136" s="90">
        <v>6.2299999999999994E-2</v>
      </c>
      <c r="O136" s="90">
        <v>6.9699999999999998E-2</v>
      </c>
      <c r="P136" s="90">
        <v>5.1299999999999998E-2</v>
      </c>
      <c r="Q136" s="90">
        <v>5.5E-2</v>
      </c>
      <c r="R136" s="90">
        <v>4.0299999999999996E-2</v>
      </c>
      <c r="S136" s="90">
        <v>6.2299999999999994E-2</v>
      </c>
      <c r="T136" s="90">
        <v>6.2299999999999994E-2</v>
      </c>
    </row>
    <row r="137" spans="1:20" ht="12.75" customHeight="1" x14ac:dyDescent="0.25">
      <c r="A137" s="75" t="s">
        <v>167</v>
      </c>
      <c r="B137" s="89" t="s">
        <v>167</v>
      </c>
      <c r="C137" s="90">
        <v>48.3127</v>
      </c>
      <c r="D137" s="90">
        <v>54.8217</v>
      </c>
      <c r="E137" s="90">
        <v>50.153599999999997</v>
      </c>
      <c r="F137" s="90">
        <v>54.920699999999997</v>
      </c>
      <c r="G137" s="90">
        <v>51.744999999999997</v>
      </c>
      <c r="H137" s="90">
        <v>54.022199999999998</v>
      </c>
      <c r="I137" s="90">
        <v>53.560199999999995</v>
      </c>
      <c r="J137" s="90">
        <v>57.641599999999997</v>
      </c>
      <c r="K137" s="90">
        <v>58.228300000000004</v>
      </c>
      <c r="L137" s="90">
        <v>59.922400000000003</v>
      </c>
      <c r="M137" s="90">
        <v>63.534399999999998</v>
      </c>
      <c r="N137" s="90">
        <v>71.546800000000005</v>
      </c>
      <c r="O137" s="90">
        <v>73.769000000000005</v>
      </c>
      <c r="P137" s="90">
        <v>75.235799999999998</v>
      </c>
      <c r="Q137" s="90">
        <v>82.731200000000001</v>
      </c>
      <c r="R137" s="90">
        <v>85.635499999999993</v>
      </c>
      <c r="S137" s="90">
        <v>90.846299999999999</v>
      </c>
      <c r="T137" s="90">
        <v>91.029600000000002</v>
      </c>
    </row>
    <row r="138" spans="1:20" ht="12.75" customHeight="1" x14ac:dyDescent="0.25">
      <c r="A138" s="75" t="s">
        <v>18</v>
      </c>
      <c r="B138" s="88" t="s">
        <v>18</v>
      </c>
      <c r="C138" s="46" t="s">
        <v>183</v>
      </c>
      <c r="D138" s="46">
        <v>4.4371</v>
      </c>
      <c r="E138" s="46">
        <v>5.5884999999999998</v>
      </c>
      <c r="F138" s="46">
        <v>5.4821999999999997</v>
      </c>
      <c r="G138" s="46">
        <v>5.8231999999999999</v>
      </c>
      <c r="H138" s="46">
        <v>4.5617000000000001</v>
      </c>
      <c r="I138" s="46">
        <v>4.5286999999999997</v>
      </c>
      <c r="J138" s="46">
        <v>3.7806999999999999</v>
      </c>
      <c r="K138" s="46">
        <v>4.8478000000000003</v>
      </c>
      <c r="L138" s="46">
        <v>5.3281999999999998</v>
      </c>
      <c r="M138" s="46">
        <v>5.7241999999999997</v>
      </c>
      <c r="N138" s="46">
        <v>5.2474999999999996</v>
      </c>
      <c r="O138" s="46">
        <v>5.1741000000000001</v>
      </c>
      <c r="P138" s="46">
        <v>5.9038999999999993</v>
      </c>
      <c r="Q138" s="46">
        <v>5.6875</v>
      </c>
      <c r="R138" s="46">
        <v>6.3548999999999998</v>
      </c>
      <c r="S138" s="46">
        <v>6.1532</v>
      </c>
      <c r="T138" s="46">
        <v>6.6153000000000004</v>
      </c>
    </row>
    <row r="139" spans="1:20" ht="12.75" customHeight="1" x14ac:dyDescent="0.25">
      <c r="A139" s="75" t="s">
        <v>207</v>
      </c>
      <c r="B139" s="88" t="s">
        <v>207</v>
      </c>
      <c r="C139" s="46">
        <v>0.23469999999999999</v>
      </c>
      <c r="D139" s="46">
        <v>0.37769999999999998</v>
      </c>
      <c r="E139" s="46">
        <v>0.50600000000000001</v>
      </c>
      <c r="F139" s="46">
        <v>0.6381</v>
      </c>
      <c r="G139" s="46">
        <v>0.71870000000000001</v>
      </c>
      <c r="H139" s="46">
        <v>0.95710000000000006</v>
      </c>
      <c r="I139" s="46">
        <v>0.9718</v>
      </c>
      <c r="J139" s="46">
        <v>0.90210000000000001</v>
      </c>
      <c r="K139" s="46">
        <v>1.1770999999999998</v>
      </c>
      <c r="L139" s="46">
        <v>1.1294000000000002</v>
      </c>
      <c r="M139" s="46">
        <v>1.4228000000000001</v>
      </c>
      <c r="N139" s="46">
        <v>1.4338</v>
      </c>
      <c r="O139" s="46">
        <v>1.5805</v>
      </c>
      <c r="P139" s="46">
        <v>0.93879999999999997</v>
      </c>
      <c r="Q139" s="46">
        <v>0.97909999999999997</v>
      </c>
      <c r="R139" s="46">
        <v>0.98639999999999994</v>
      </c>
      <c r="S139" s="46">
        <v>1.2724000000000002</v>
      </c>
      <c r="T139" s="46">
        <v>1.2027999999999999</v>
      </c>
    </row>
    <row r="140" spans="1:20" ht="12.75" customHeight="1" x14ac:dyDescent="0.25">
      <c r="A140" s="75" t="s">
        <v>19</v>
      </c>
      <c r="B140" s="88" t="s">
        <v>19</v>
      </c>
      <c r="C140" s="46">
        <v>19.052499999999998</v>
      </c>
      <c r="D140" s="46">
        <v>9.0353999999999992</v>
      </c>
      <c r="E140" s="46">
        <v>9.1237999999999992</v>
      </c>
      <c r="F140" s="46">
        <v>8.5952999999999999</v>
      </c>
      <c r="G140" s="46">
        <v>8.2108999999999988</v>
      </c>
      <c r="H140" s="46">
        <v>7.6113</v>
      </c>
      <c r="I140" s="46">
        <v>6.9681999999999995</v>
      </c>
      <c r="J140" s="46">
        <v>7.3948999999999998</v>
      </c>
      <c r="K140" s="46">
        <v>7.4113999999999995</v>
      </c>
      <c r="L140" s="46">
        <v>7.6227</v>
      </c>
      <c r="M140" s="46">
        <v>7.6555</v>
      </c>
      <c r="N140" s="46">
        <v>7.7450000000000001</v>
      </c>
      <c r="O140" s="46">
        <v>8.2264999999999997</v>
      </c>
      <c r="P140" s="46">
        <v>8.5427</v>
      </c>
      <c r="Q140" s="46">
        <v>8.1063000000000009</v>
      </c>
      <c r="R140" s="46">
        <v>7.4183000000000003</v>
      </c>
      <c r="S140" s="46">
        <v>8.5003999999999991</v>
      </c>
      <c r="T140" s="46">
        <v>7.7511999999999999</v>
      </c>
    </row>
    <row r="141" spans="1:20" ht="12.75" customHeight="1" x14ac:dyDescent="0.25">
      <c r="A141" s="75" t="s">
        <v>55</v>
      </c>
      <c r="B141" s="88" t="s">
        <v>55</v>
      </c>
      <c r="C141" s="46">
        <v>9.1014999999999997</v>
      </c>
      <c r="D141" s="46">
        <v>13.6266</v>
      </c>
      <c r="E141" s="46">
        <v>13.806299999999998</v>
      </c>
      <c r="F141" s="46">
        <v>15.654399999999999</v>
      </c>
      <c r="G141" s="46">
        <v>16.6555</v>
      </c>
      <c r="H141" s="46">
        <v>16.494199999999999</v>
      </c>
      <c r="I141" s="46">
        <v>15.2841</v>
      </c>
      <c r="J141" s="46">
        <v>16.204499999999999</v>
      </c>
      <c r="K141" s="46">
        <v>16.035799999999998</v>
      </c>
      <c r="L141" s="46">
        <v>18.217700000000001</v>
      </c>
      <c r="M141" s="46">
        <v>16.8352</v>
      </c>
      <c r="N141" s="46">
        <v>16.244799999999998</v>
      </c>
      <c r="O141" s="46">
        <v>14.495700000000001</v>
      </c>
      <c r="P141" s="46">
        <v>13.520200000000001</v>
      </c>
      <c r="Q141" s="46">
        <v>17.267900000000001</v>
      </c>
      <c r="R141" s="46">
        <v>20.9129</v>
      </c>
      <c r="S141" s="46">
        <v>20.0915</v>
      </c>
      <c r="T141" s="46">
        <v>20.487500000000001</v>
      </c>
    </row>
    <row r="142" spans="1:20" ht="12.75" customHeight="1" x14ac:dyDescent="0.25">
      <c r="A142" s="75" t="s">
        <v>208</v>
      </c>
      <c r="B142" s="88" t="s">
        <v>208</v>
      </c>
      <c r="C142" s="46" t="s">
        <v>183</v>
      </c>
      <c r="D142" s="46" t="s">
        <v>183</v>
      </c>
      <c r="E142" s="46" t="s">
        <v>183</v>
      </c>
      <c r="F142" s="46" t="s">
        <v>183</v>
      </c>
      <c r="G142" s="46" t="s">
        <v>183</v>
      </c>
      <c r="H142" s="46" t="s">
        <v>183</v>
      </c>
      <c r="I142" s="46" t="s">
        <v>183</v>
      </c>
      <c r="J142" s="46" t="s">
        <v>183</v>
      </c>
      <c r="K142" s="46" t="s">
        <v>183</v>
      </c>
      <c r="L142" s="46" t="s">
        <v>183</v>
      </c>
      <c r="M142" s="46" t="s">
        <v>183</v>
      </c>
      <c r="N142" s="46">
        <v>1.4190999999999998</v>
      </c>
      <c r="O142" s="46">
        <v>1.4447999999999999</v>
      </c>
      <c r="P142" s="46">
        <v>1.4741</v>
      </c>
      <c r="Q142" s="46">
        <v>2.0829</v>
      </c>
      <c r="R142" s="46">
        <v>2.1121999999999996</v>
      </c>
      <c r="S142" s="46">
        <v>2.2589000000000001</v>
      </c>
      <c r="T142" s="46">
        <v>2.2001999999999997</v>
      </c>
    </row>
    <row r="143" spans="1:20" ht="12.75" customHeight="1" x14ac:dyDescent="0.25">
      <c r="A143" s="75" t="s">
        <v>168</v>
      </c>
      <c r="B143" s="89" t="s">
        <v>168</v>
      </c>
      <c r="C143" s="90">
        <v>0.48399999999999999</v>
      </c>
      <c r="D143" s="90">
        <v>0.3337</v>
      </c>
      <c r="E143" s="90">
        <v>0.34470000000000001</v>
      </c>
      <c r="F143" s="90">
        <v>0.35570000000000002</v>
      </c>
      <c r="G143" s="90">
        <v>0.38869999999999999</v>
      </c>
      <c r="H143" s="90">
        <v>0.40699999999999997</v>
      </c>
      <c r="I143" s="90">
        <v>0.43639999999999995</v>
      </c>
      <c r="J143" s="90">
        <v>0.50239999999999996</v>
      </c>
      <c r="K143" s="90">
        <v>0.50239999999999996</v>
      </c>
      <c r="L143" s="90">
        <v>0.53170000000000006</v>
      </c>
      <c r="M143" s="90">
        <v>0.62709999999999999</v>
      </c>
      <c r="N143" s="90">
        <v>0.74070000000000003</v>
      </c>
      <c r="O143" s="90">
        <v>0.7591</v>
      </c>
      <c r="P143" s="90">
        <v>0.6784</v>
      </c>
      <c r="Q143" s="90">
        <v>0.5757000000000001</v>
      </c>
      <c r="R143" s="90">
        <v>0.52800000000000002</v>
      </c>
      <c r="S143" s="90">
        <v>0.80310000000000004</v>
      </c>
      <c r="T143" s="90">
        <v>0.8911</v>
      </c>
    </row>
    <row r="144" spans="1:20" ht="12.75" customHeight="1" x14ac:dyDescent="0.25">
      <c r="A144" s="75" t="s">
        <v>216</v>
      </c>
      <c r="B144" s="89" t="s">
        <v>216</v>
      </c>
      <c r="C144" s="90">
        <v>36.78</v>
      </c>
      <c r="D144" s="90">
        <v>46.020900000000005</v>
      </c>
      <c r="E144" s="90">
        <v>44.158000000000001</v>
      </c>
      <c r="F144" s="90">
        <v>44.9758</v>
      </c>
      <c r="G144" s="90">
        <v>45.474499999999999</v>
      </c>
      <c r="H144" s="90">
        <v>44.620100000000001</v>
      </c>
      <c r="I144" s="90">
        <v>47.113599999999998</v>
      </c>
      <c r="J144" s="90">
        <v>48.1</v>
      </c>
      <c r="K144" s="90">
        <v>47.832300000000004</v>
      </c>
      <c r="L144" s="90">
        <v>49.167099999999998</v>
      </c>
      <c r="M144" s="90">
        <v>50.358899999999998</v>
      </c>
      <c r="N144" s="90">
        <v>52.1081</v>
      </c>
      <c r="O144" s="90">
        <v>54.51</v>
      </c>
      <c r="P144" s="90">
        <v>53.230199999999996</v>
      </c>
      <c r="Q144" s="90">
        <v>55.943800000000003</v>
      </c>
      <c r="R144" s="90">
        <v>62.317</v>
      </c>
      <c r="S144" s="90">
        <v>66.057299999999998</v>
      </c>
      <c r="T144" s="90">
        <v>39.020499999999998</v>
      </c>
    </row>
    <row r="145" spans="1:20" ht="12.75" customHeight="1" x14ac:dyDescent="0.25">
      <c r="A145" s="75" t="s">
        <v>138</v>
      </c>
      <c r="B145" s="89" t="s">
        <v>138</v>
      </c>
      <c r="C145" s="90">
        <v>0.20080000000000001</v>
      </c>
      <c r="D145" s="90">
        <v>0.2056</v>
      </c>
      <c r="E145" s="90">
        <v>0.20730000000000001</v>
      </c>
      <c r="F145" s="90">
        <v>0.21969999999999998</v>
      </c>
      <c r="G145" s="90">
        <v>0.2306</v>
      </c>
      <c r="H145" s="90">
        <v>0.22939999999999999</v>
      </c>
      <c r="I145" s="90">
        <v>0.22269999999999998</v>
      </c>
      <c r="J145" s="90">
        <v>0.22019999999999998</v>
      </c>
      <c r="K145" s="90">
        <v>0.22500000000000001</v>
      </c>
      <c r="L145" s="90">
        <v>0.2341</v>
      </c>
      <c r="M145" s="90">
        <v>0.23400000000000001</v>
      </c>
      <c r="N145" s="90">
        <v>0.23350000000000001</v>
      </c>
      <c r="O145" s="90">
        <v>0.23499999999999999</v>
      </c>
      <c r="P145" s="90">
        <v>0.2046</v>
      </c>
      <c r="Q145" s="90">
        <v>0.2233</v>
      </c>
      <c r="R145" s="90">
        <v>0.20899999999999999</v>
      </c>
      <c r="S145" s="90">
        <v>0.19409999999999999</v>
      </c>
      <c r="T145" s="90">
        <v>0.18</v>
      </c>
    </row>
    <row r="146" spans="1:20" ht="12.75" customHeight="1" x14ac:dyDescent="0.25">
      <c r="A146" s="75" t="s">
        <v>20</v>
      </c>
      <c r="B146" s="89" t="s">
        <v>20</v>
      </c>
      <c r="C146" s="90">
        <v>35.785499999999999</v>
      </c>
      <c r="D146" s="90">
        <v>15.062700000000001</v>
      </c>
      <c r="E146" s="90">
        <v>15.713100000000001</v>
      </c>
      <c r="F146" s="90">
        <v>15.117899999999999</v>
      </c>
      <c r="G146" s="90">
        <v>15.9285</v>
      </c>
      <c r="H146" s="90">
        <v>13.450799999999999</v>
      </c>
      <c r="I146" s="90">
        <v>11.8338</v>
      </c>
      <c r="J146" s="90">
        <v>12.5558</v>
      </c>
      <c r="K146" s="90">
        <v>12.6539</v>
      </c>
      <c r="L146" s="90">
        <v>12.6509</v>
      </c>
      <c r="M146" s="90">
        <v>13.226000000000001</v>
      </c>
      <c r="N146" s="90">
        <v>13.9849</v>
      </c>
      <c r="O146" s="90">
        <v>14.3589</v>
      </c>
      <c r="P146" s="90">
        <v>15.721500000000001</v>
      </c>
      <c r="Q146" s="90">
        <v>15.0793</v>
      </c>
      <c r="R146" s="90">
        <v>12.893600000000001</v>
      </c>
      <c r="S146" s="90">
        <v>13.692200000000001</v>
      </c>
      <c r="T146" s="90">
        <v>14.029500000000001</v>
      </c>
    </row>
    <row r="147" spans="1:20" ht="12.75" customHeight="1" x14ac:dyDescent="0.25">
      <c r="A147" s="75" t="s">
        <v>56</v>
      </c>
      <c r="B147" s="89" t="s">
        <v>56</v>
      </c>
      <c r="C147" s="90">
        <v>11.950299999999999</v>
      </c>
      <c r="D147" s="90">
        <v>9.2101000000000006</v>
      </c>
      <c r="E147" s="90">
        <v>9.258799999999999</v>
      </c>
      <c r="F147" s="90">
        <v>8.5610999999999997</v>
      </c>
      <c r="G147" s="90">
        <v>7.6726000000000001</v>
      </c>
      <c r="H147" s="90">
        <v>8.0770999999999997</v>
      </c>
      <c r="I147" s="90">
        <v>8.7797999999999998</v>
      </c>
      <c r="J147" s="90">
        <v>9.2957999999999998</v>
      </c>
      <c r="K147" s="90">
        <v>10.0571</v>
      </c>
      <c r="L147" s="90">
        <v>10.4162</v>
      </c>
      <c r="M147" s="90">
        <v>11.853399999999999</v>
      </c>
      <c r="N147" s="90">
        <v>12.1067</v>
      </c>
      <c r="O147" s="90">
        <v>11.968299999999999</v>
      </c>
      <c r="P147" s="90">
        <v>11.381600000000001</v>
      </c>
      <c r="Q147" s="90">
        <v>11.2072</v>
      </c>
      <c r="R147" s="90">
        <v>10.703299999999999</v>
      </c>
      <c r="S147" s="90">
        <v>11.255100000000001</v>
      </c>
      <c r="T147" s="90">
        <v>11.138299999999999</v>
      </c>
    </row>
    <row r="148" spans="1:20" ht="12.75" customHeight="1" x14ac:dyDescent="0.25">
      <c r="A148" s="75" t="s">
        <v>57</v>
      </c>
      <c r="B148" s="88" t="s">
        <v>57</v>
      </c>
      <c r="C148" s="46">
        <v>0.98639999999999994</v>
      </c>
      <c r="D148" s="46">
        <v>1.3128</v>
      </c>
      <c r="E148" s="46">
        <v>1.4117999999999999</v>
      </c>
      <c r="F148" s="46">
        <v>1.7015</v>
      </c>
      <c r="G148" s="46">
        <v>1.7382</v>
      </c>
      <c r="H148" s="46">
        <v>1.9252</v>
      </c>
      <c r="I148" s="46">
        <v>1.8737999999999999</v>
      </c>
      <c r="J148" s="46">
        <v>1.7418</v>
      </c>
      <c r="K148" s="46">
        <v>1.2358</v>
      </c>
      <c r="L148" s="46">
        <v>1.7015</v>
      </c>
      <c r="M148" s="46">
        <v>1.8077999999999999</v>
      </c>
      <c r="N148" s="46">
        <v>1.7418</v>
      </c>
      <c r="O148" s="46">
        <v>1.6832</v>
      </c>
      <c r="P148" s="46">
        <v>1.8152000000000001</v>
      </c>
      <c r="Q148" s="46">
        <v>1.9875</v>
      </c>
      <c r="R148" s="46">
        <v>1.8957999999999999</v>
      </c>
      <c r="S148" s="46">
        <v>2.0865</v>
      </c>
      <c r="T148" s="46">
        <v>2.4495999999999998</v>
      </c>
    </row>
    <row r="149" spans="1:20" ht="12.75" customHeight="1" x14ac:dyDescent="0.25">
      <c r="A149" s="75" t="s">
        <v>108</v>
      </c>
      <c r="B149" s="88" t="s">
        <v>108</v>
      </c>
      <c r="C149" s="46">
        <v>0.61239999999999994</v>
      </c>
      <c r="D149" s="46">
        <v>0.72970000000000002</v>
      </c>
      <c r="E149" s="46">
        <v>0.71140000000000003</v>
      </c>
      <c r="F149" s="46">
        <v>0.7591</v>
      </c>
      <c r="G149" s="46">
        <v>0.82869999999999999</v>
      </c>
      <c r="H149" s="46">
        <v>0.99739999999999995</v>
      </c>
      <c r="I149" s="46">
        <v>0.90570000000000006</v>
      </c>
      <c r="J149" s="46">
        <v>0.90570000000000006</v>
      </c>
      <c r="K149" s="46">
        <v>0.88370000000000004</v>
      </c>
      <c r="L149" s="46">
        <v>0.95710000000000006</v>
      </c>
      <c r="M149" s="46">
        <v>0.97539999999999993</v>
      </c>
      <c r="N149" s="46">
        <v>0.91679999999999995</v>
      </c>
      <c r="O149" s="46">
        <v>0.95340000000000003</v>
      </c>
      <c r="P149" s="46">
        <v>0.95340000000000003</v>
      </c>
      <c r="Q149" s="46">
        <v>1.1477999999999999</v>
      </c>
      <c r="R149" s="46">
        <v>1.0560999999999998</v>
      </c>
      <c r="S149" s="46">
        <v>1.2138</v>
      </c>
      <c r="T149" s="46">
        <v>1.2064000000000001</v>
      </c>
    </row>
    <row r="150" spans="1:20" ht="12.75" customHeight="1" x14ac:dyDescent="0.25">
      <c r="A150" s="75" t="s">
        <v>139</v>
      </c>
      <c r="B150" s="88" t="s">
        <v>139</v>
      </c>
      <c r="C150" s="46">
        <v>56.592800000000004</v>
      </c>
      <c r="D150" s="46">
        <v>121.13200000000001</v>
      </c>
      <c r="E150" s="46">
        <v>125.37469999999999</v>
      </c>
      <c r="F150" s="46">
        <v>124.821</v>
      </c>
      <c r="G150" s="46">
        <v>114.1867</v>
      </c>
      <c r="H150" s="46">
        <v>107.9345</v>
      </c>
      <c r="I150" s="46">
        <v>126.6032</v>
      </c>
      <c r="J150" s="46">
        <v>136.71679999999998</v>
      </c>
      <c r="K150" s="46">
        <v>135.12899999999999</v>
      </c>
      <c r="L150" s="46">
        <v>160.2662</v>
      </c>
      <c r="M150" s="46">
        <v>167.33250000000001</v>
      </c>
      <c r="N150" s="46">
        <v>177.37279999999998</v>
      </c>
      <c r="O150" s="46">
        <v>170.64750000000001</v>
      </c>
      <c r="P150" s="46">
        <v>188.12439999999998</v>
      </c>
      <c r="Q150" s="46">
        <v>208.2379</v>
      </c>
      <c r="R150" s="46">
        <v>203.9512</v>
      </c>
      <c r="S150" s="46">
        <v>224.5891</v>
      </c>
      <c r="T150" s="46">
        <v>225.69279999999998</v>
      </c>
    </row>
    <row r="151" spans="1:20" ht="12.75" customHeight="1" x14ac:dyDescent="0.25">
      <c r="A151" s="75" t="s">
        <v>140</v>
      </c>
      <c r="B151" s="88" t="s">
        <v>140</v>
      </c>
      <c r="C151" s="46">
        <v>0.154</v>
      </c>
      <c r="D151" s="46">
        <v>0.27500000000000002</v>
      </c>
      <c r="E151" s="46">
        <v>0.31900000000000001</v>
      </c>
      <c r="F151" s="46">
        <v>0.36669999999999997</v>
      </c>
      <c r="G151" s="46">
        <v>0.3337</v>
      </c>
      <c r="H151" s="46">
        <v>0.4657</v>
      </c>
      <c r="I151" s="46">
        <v>0.49869999999999998</v>
      </c>
      <c r="J151" s="46">
        <v>0.5757000000000001</v>
      </c>
      <c r="K151" s="46">
        <v>0.68940000000000001</v>
      </c>
      <c r="L151" s="46">
        <v>0.59770000000000001</v>
      </c>
      <c r="M151" s="46">
        <v>0.77739999999999998</v>
      </c>
      <c r="N151" s="46">
        <v>0.70040000000000002</v>
      </c>
      <c r="O151" s="46">
        <v>0.88739999999999997</v>
      </c>
      <c r="P151" s="46">
        <v>0.91679999999999995</v>
      </c>
      <c r="Q151" s="46">
        <v>1.0084</v>
      </c>
      <c r="R151" s="46">
        <v>1.0670999999999999</v>
      </c>
      <c r="S151" s="46">
        <v>1.0744</v>
      </c>
      <c r="T151" s="46">
        <v>1.1037999999999999</v>
      </c>
    </row>
    <row r="152" spans="1:20" ht="12.75" customHeight="1" x14ac:dyDescent="0.25">
      <c r="A152" s="75" t="s">
        <v>58</v>
      </c>
      <c r="B152" s="88" t="s">
        <v>58</v>
      </c>
      <c r="C152" s="46">
        <v>0.42169999999999996</v>
      </c>
      <c r="D152" s="46">
        <v>0.46939999999999998</v>
      </c>
      <c r="E152" s="46">
        <v>0.48769999999999997</v>
      </c>
      <c r="F152" s="46">
        <v>0.52439999999999998</v>
      </c>
      <c r="G152" s="46">
        <v>0.76270000000000004</v>
      </c>
      <c r="H152" s="46">
        <v>0.79570000000000007</v>
      </c>
      <c r="I152" s="46">
        <v>0.82140000000000002</v>
      </c>
      <c r="J152" s="46">
        <v>0.82869999999999999</v>
      </c>
      <c r="K152" s="46">
        <v>0.84710000000000008</v>
      </c>
      <c r="L152" s="46">
        <v>0.84339999999999993</v>
      </c>
      <c r="M152" s="46">
        <v>0.87639999999999996</v>
      </c>
      <c r="N152" s="46">
        <v>0.89839999999999998</v>
      </c>
      <c r="O152" s="46">
        <v>0.94240000000000002</v>
      </c>
      <c r="P152" s="46">
        <v>1.0084</v>
      </c>
      <c r="Q152" s="46">
        <v>1.0708</v>
      </c>
      <c r="R152" s="46">
        <v>1.1477999999999999</v>
      </c>
      <c r="S152" s="46">
        <v>1.2358</v>
      </c>
      <c r="T152" s="46">
        <v>1.2504000000000002</v>
      </c>
    </row>
    <row r="153" spans="1:20" ht="12.75" customHeight="1" x14ac:dyDescent="0.25">
      <c r="A153" s="75" t="s">
        <v>59</v>
      </c>
      <c r="B153" s="89" t="s">
        <v>59</v>
      </c>
      <c r="C153" s="90">
        <v>1.8668</v>
      </c>
      <c r="D153" s="90">
        <v>2.2130000000000001</v>
      </c>
      <c r="E153" s="90">
        <v>2.2651999999999997</v>
      </c>
      <c r="F153" s="90">
        <v>2.2553000000000001</v>
      </c>
      <c r="G153" s="90">
        <v>2.2585999999999999</v>
      </c>
      <c r="H153" s="90">
        <v>2.3481000000000001</v>
      </c>
      <c r="I153" s="90">
        <v>2.3451999999999997</v>
      </c>
      <c r="J153" s="90">
        <v>2.4648000000000003</v>
      </c>
      <c r="K153" s="90">
        <v>2.4848000000000003</v>
      </c>
      <c r="L153" s="90">
        <v>2.6637</v>
      </c>
      <c r="M153" s="90">
        <v>2.6185999999999998</v>
      </c>
      <c r="N153" s="90">
        <v>2.7040000000000002</v>
      </c>
      <c r="O153" s="90">
        <v>2.6709999999999998</v>
      </c>
      <c r="P153" s="90">
        <v>2.7568999999999999</v>
      </c>
      <c r="Q153" s="90">
        <v>2.7155999999999998</v>
      </c>
      <c r="R153" s="90">
        <v>2.6425999999999998</v>
      </c>
      <c r="S153" s="90">
        <v>2.6404000000000001</v>
      </c>
      <c r="T153" s="90">
        <v>2.6678999999999999</v>
      </c>
    </row>
    <row r="154" spans="1:20" ht="12.75" customHeight="1" x14ac:dyDescent="0.25">
      <c r="A154" s="75" t="s">
        <v>185</v>
      </c>
      <c r="B154" s="89" t="s">
        <v>185</v>
      </c>
      <c r="C154" s="90">
        <v>4.7700000000000006E-2</v>
      </c>
      <c r="D154" s="90">
        <v>6.6000000000000003E-2</v>
      </c>
      <c r="E154" s="90">
        <v>6.6000000000000003E-2</v>
      </c>
      <c r="F154" s="90">
        <v>6.6000000000000003E-2</v>
      </c>
      <c r="G154" s="90">
        <v>6.9699999999999998E-2</v>
      </c>
      <c r="H154" s="90">
        <v>6.6000000000000003E-2</v>
      </c>
      <c r="I154" s="90">
        <v>7.6999999999999999E-2</v>
      </c>
      <c r="J154" s="90">
        <v>8.0700000000000008E-2</v>
      </c>
      <c r="K154" s="90">
        <v>8.43E-2</v>
      </c>
      <c r="L154" s="90">
        <v>8.43E-2</v>
      </c>
      <c r="M154" s="90">
        <v>8.7999999999999995E-2</v>
      </c>
      <c r="N154" s="90">
        <v>8.43E-2</v>
      </c>
      <c r="O154" s="90">
        <v>9.1700000000000004E-2</v>
      </c>
      <c r="P154" s="90">
        <v>9.9000000000000005E-2</v>
      </c>
      <c r="Q154" s="90">
        <v>9.9000000000000005E-2</v>
      </c>
      <c r="R154" s="90">
        <v>0.1027</v>
      </c>
      <c r="S154" s="90">
        <v>0.1027</v>
      </c>
      <c r="T154" s="90">
        <v>0.1027</v>
      </c>
    </row>
    <row r="155" spans="1:20" ht="12.75" customHeight="1" x14ac:dyDescent="0.25">
      <c r="A155" s="75" t="s">
        <v>169</v>
      </c>
      <c r="B155" s="89" t="s">
        <v>169</v>
      </c>
      <c r="C155" s="90">
        <v>2.0682</v>
      </c>
      <c r="D155" s="90">
        <v>2.0388999999999999</v>
      </c>
      <c r="E155" s="90">
        <v>2.0242</v>
      </c>
      <c r="F155" s="90">
        <v>2.0314999999999999</v>
      </c>
      <c r="G155" s="90">
        <v>2.0719000000000003</v>
      </c>
      <c r="H155" s="90">
        <v>2.0829</v>
      </c>
      <c r="I155" s="90">
        <v>2.1194999999999999</v>
      </c>
      <c r="J155" s="90">
        <v>2.1121999999999996</v>
      </c>
      <c r="K155" s="90">
        <v>2.0682</v>
      </c>
      <c r="L155" s="90">
        <v>2.2699000000000003</v>
      </c>
      <c r="M155" s="90">
        <v>2.3946000000000001</v>
      </c>
      <c r="N155" s="90">
        <v>2.4788999999999999</v>
      </c>
      <c r="O155" s="90">
        <v>2.3651999999999997</v>
      </c>
      <c r="P155" s="90">
        <v>2.1489000000000003</v>
      </c>
      <c r="Q155" s="90">
        <v>2.1269</v>
      </c>
      <c r="R155" s="90">
        <v>2.2699000000000003</v>
      </c>
      <c r="S155" s="90">
        <v>2.2662</v>
      </c>
      <c r="T155" s="90">
        <v>2.4495999999999998</v>
      </c>
    </row>
    <row r="156" spans="1:20" ht="12.75" customHeight="1" x14ac:dyDescent="0.25">
      <c r="A156" s="75" t="s">
        <v>60</v>
      </c>
      <c r="B156" s="89" t="s">
        <v>60</v>
      </c>
      <c r="C156" s="90">
        <v>2.6659000000000002</v>
      </c>
      <c r="D156" s="90">
        <v>2.9666000000000001</v>
      </c>
      <c r="E156" s="90">
        <v>2.9739</v>
      </c>
      <c r="F156" s="90">
        <v>2.9593000000000003</v>
      </c>
      <c r="G156" s="90">
        <v>1.0634000000000001</v>
      </c>
      <c r="H156" s="90">
        <v>1.1331</v>
      </c>
      <c r="I156" s="90">
        <v>1.1734</v>
      </c>
      <c r="J156" s="90">
        <v>1.2835000000000001</v>
      </c>
      <c r="K156" s="90">
        <v>1.3531</v>
      </c>
      <c r="L156" s="90">
        <v>1.3897999999999999</v>
      </c>
      <c r="M156" s="90">
        <v>1.5365</v>
      </c>
      <c r="N156" s="90">
        <v>1.5877999999999999</v>
      </c>
      <c r="O156" s="90">
        <v>1.6097999999999999</v>
      </c>
      <c r="P156" s="90">
        <v>1.8445</v>
      </c>
      <c r="Q156" s="90">
        <v>1.9362000000000001</v>
      </c>
      <c r="R156" s="90">
        <v>2.1305000000000001</v>
      </c>
      <c r="S156" s="90">
        <v>2.1379000000000001</v>
      </c>
      <c r="T156" s="90">
        <v>2.3102</v>
      </c>
    </row>
    <row r="157" spans="1:20" ht="12.75" customHeight="1" x14ac:dyDescent="0.25">
      <c r="A157" s="75" t="s">
        <v>61</v>
      </c>
      <c r="B157" s="89" t="s">
        <v>61</v>
      </c>
      <c r="C157" s="90">
        <v>1.4630999999999998</v>
      </c>
      <c r="D157" s="90">
        <v>1.8297999999999999</v>
      </c>
      <c r="E157" s="90">
        <v>1.9507999999999999</v>
      </c>
      <c r="F157" s="90">
        <v>1.9984999999999999</v>
      </c>
      <c r="G157" s="90">
        <v>2.1709000000000001</v>
      </c>
      <c r="H157" s="90">
        <v>2.4276</v>
      </c>
      <c r="I157" s="90">
        <v>2.6915999999999998</v>
      </c>
      <c r="J157" s="90">
        <v>2.8639000000000001</v>
      </c>
      <c r="K157" s="90">
        <v>2.8858999999999999</v>
      </c>
      <c r="L157" s="90">
        <v>3.0619000000000001</v>
      </c>
      <c r="M157" s="90">
        <v>3.0913000000000004</v>
      </c>
      <c r="N157" s="90">
        <v>3.2965999999999998</v>
      </c>
      <c r="O157" s="90">
        <v>3.6303000000000001</v>
      </c>
      <c r="P157" s="90">
        <v>3.6890000000000001</v>
      </c>
      <c r="Q157" s="90">
        <v>3.7696999999999998</v>
      </c>
      <c r="R157" s="90">
        <v>3.6963000000000004</v>
      </c>
      <c r="S157" s="90">
        <v>3.9163999999999999</v>
      </c>
      <c r="T157" s="90">
        <v>3.9163999999999999</v>
      </c>
    </row>
    <row r="158" spans="1:20" ht="12.75" customHeight="1" x14ac:dyDescent="0.25">
      <c r="A158" s="75" t="s">
        <v>109</v>
      </c>
      <c r="B158" s="88" t="s">
        <v>109</v>
      </c>
      <c r="C158" s="46">
        <v>314.2912</v>
      </c>
      <c r="D158" s="46">
        <v>328.29179999999997</v>
      </c>
      <c r="E158" s="46">
        <v>341.48200000000003</v>
      </c>
      <c r="F158" s="46">
        <v>359.04700000000003</v>
      </c>
      <c r="G158" s="46">
        <v>374.06329999999997</v>
      </c>
      <c r="H158" s="46">
        <v>382.60740000000004</v>
      </c>
      <c r="I158" s="46">
        <v>382.50840000000005</v>
      </c>
      <c r="J158" s="46">
        <v>395.63630000000001</v>
      </c>
      <c r="K158" s="46">
        <v>391.85929999999996</v>
      </c>
      <c r="L158" s="46">
        <v>405.91859999999997</v>
      </c>
      <c r="M158" s="46">
        <v>411.76740000000001</v>
      </c>
      <c r="N158" s="46">
        <v>435.43790000000001</v>
      </c>
      <c r="O158" s="46">
        <v>445.29109999999997</v>
      </c>
      <c r="P158" s="46">
        <v>458.8664</v>
      </c>
      <c r="Q158" s="46">
        <v>474.49149999999997</v>
      </c>
      <c r="R158" s="46">
        <v>450.57529999999997</v>
      </c>
      <c r="S158" s="46">
        <v>445.06380000000001</v>
      </c>
      <c r="T158" s="46">
        <v>466.5487</v>
      </c>
    </row>
    <row r="159" spans="1:20" s="77" customFormat="1" ht="13.5" customHeight="1" x14ac:dyDescent="0.25">
      <c r="A159" s="75" t="s">
        <v>215</v>
      </c>
      <c r="B159" s="88" t="s">
        <v>215</v>
      </c>
      <c r="C159" s="46" t="s">
        <v>183</v>
      </c>
      <c r="D159" s="46" t="s">
        <v>183</v>
      </c>
      <c r="E159" s="46" t="s">
        <v>183</v>
      </c>
      <c r="F159" s="46">
        <v>7.6999999999999999E-2</v>
      </c>
      <c r="G159" s="46">
        <v>8.0700000000000008E-2</v>
      </c>
      <c r="H159" s="46">
        <v>0.1173</v>
      </c>
      <c r="I159" s="46">
        <v>0.13569999999999999</v>
      </c>
      <c r="J159" s="46">
        <v>0.17599999999999999</v>
      </c>
      <c r="K159" s="46">
        <v>0.1467</v>
      </c>
      <c r="L159" s="46">
        <v>0.1467</v>
      </c>
      <c r="M159" s="46">
        <v>0.1467</v>
      </c>
      <c r="N159" s="46">
        <v>0.121</v>
      </c>
      <c r="O159" s="46">
        <v>0.12470000000000001</v>
      </c>
      <c r="P159" s="46">
        <v>0.14299999999999999</v>
      </c>
      <c r="Q159" s="46">
        <v>0.121</v>
      </c>
      <c r="R159" s="46">
        <v>0.16869999999999999</v>
      </c>
      <c r="S159" s="46">
        <v>0.121</v>
      </c>
      <c r="T159" s="46">
        <v>0.12830000000000003</v>
      </c>
    </row>
    <row r="160" spans="1:20" ht="12.75" customHeight="1" x14ac:dyDescent="0.25">
      <c r="A160" s="75" t="s">
        <v>62</v>
      </c>
      <c r="B160" s="88" t="s">
        <v>62</v>
      </c>
      <c r="C160" s="46">
        <v>0.1055</v>
      </c>
      <c r="D160" s="46">
        <v>0.1119</v>
      </c>
      <c r="E160" s="46">
        <v>0.11609999999999999</v>
      </c>
      <c r="F160" s="46">
        <v>0.1163</v>
      </c>
      <c r="G160" s="46">
        <v>0.11409999999999999</v>
      </c>
      <c r="H160" s="46">
        <v>0.1148</v>
      </c>
      <c r="I160" s="46">
        <v>0.1128</v>
      </c>
      <c r="J160" s="46">
        <v>0.1139</v>
      </c>
      <c r="K160" s="46">
        <v>0.1118</v>
      </c>
      <c r="L160" s="46">
        <v>0.1065</v>
      </c>
      <c r="M160" s="46">
        <v>0.1</v>
      </c>
      <c r="N160" s="46">
        <v>9.8699999999999996E-2</v>
      </c>
      <c r="O160" s="46">
        <v>8.929999999999999E-2</v>
      </c>
      <c r="P160" s="46">
        <v>9.2099999999999987E-2</v>
      </c>
      <c r="Q160" s="46">
        <v>9.01E-2</v>
      </c>
      <c r="R160" s="47">
        <v>8.5400000000000004E-2</v>
      </c>
      <c r="S160" s="47">
        <v>8.2400000000000001E-2</v>
      </c>
      <c r="T160" s="46">
        <v>7.9200000000000007E-2</v>
      </c>
    </row>
    <row r="161" spans="1:20" ht="12.75" customHeight="1" x14ac:dyDescent="0.25">
      <c r="A161" s="75" t="s">
        <v>110</v>
      </c>
      <c r="B161" s="88" t="s">
        <v>110</v>
      </c>
      <c r="C161" s="47">
        <v>10.043899999999999</v>
      </c>
      <c r="D161" s="47">
        <v>7.9243999999999994</v>
      </c>
      <c r="E161" s="47">
        <v>8.0417000000000005</v>
      </c>
      <c r="F161" s="47">
        <v>7.7116999999999996</v>
      </c>
      <c r="G161" s="46">
        <v>7.7080000000000002</v>
      </c>
      <c r="H161" s="47">
        <v>7.5540000000000003</v>
      </c>
      <c r="I161" s="47">
        <v>7.5063000000000004</v>
      </c>
      <c r="J161" s="47">
        <v>7.8841000000000001</v>
      </c>
      <c r="K161" s="47">
        <v>8.2873999999999999</v>
      </c>
      <c r="L161" s="47">
        <v>8.0343999999999998</v>
      </c>
      <c r="M161" s="47">
        <v>8.5513999999999992</v>
      </c>
      <c r="N161" s="47">
        <v>8.6467999999999989</v>
      </c>
      <c r="O161" s="47">
        <v>9.4975000000000005</v>
      </c>
      <c r="P161" s="47">
        <v>10.0916</v>
      </c>
      <c r="Q161" s="47">
        <v>10.029200000000001</v>
      </c>
      <c r="R161" s="47">
        <v>11.052299999999999</v>
      </c>
      <c r="S161" s="47">
        <v>11.5107</v>
      </c>
      <c r="T161" s="46">
        <v>19.0794</v>
      </c>
    </row>
    <row r="162" spans="1:20" ht="12.75" customHeight="1" x14ac:dyDescent="0.25">
      <c r="A162" s="75" t="s">
        <v>209</v>
      </c>
      <c r="B162" s="88" t="s">
        <v>209</v>
      </c>
      <c r="C162" s="46" t="s">
        <v>183</v>
      </c>
      <c r="D162" s="46" t="s">
        <v>183</v>
      </c>
      <c r="E162" s="46" t="s">
        <v>183</v>
      </c>
      <c r="F162" s="46" t="s">
        <v>183</v>
      </c>
      <c r="G162" s="46" t="s">
        <v>183</v>
      </c>
      <c r="H162" s="46" t="s">
        <v>183</v>
      </c>
      <c r="I162" s="46" t="s">
        <v>183</v>
      </c>
      <c r="J162" s="46" t="s">
        <v>183</v>
      </c>
      <c r="K162" s="46" t="s">
        <v>183</v>
      </c>
      <c r="L162" s="46" t="s">
        <v>183</v>
      </c>
      <c r="M162" s="46" t="s">
        <v>183</v>
      </c>
      <c r="N162" s="46" t="s">
        <v>183</v>
      </c>
      <c r="O162" s="46">
        <v>2.3835999999999999</v>
      </c>
      <c r="P162" s="46">
        <v>2.2515000000000001</v>
      </c>
      <c r="Q162" s="46">
        <v>2.7503000000000002</v>
      </c>
      <c r="R162" s="46">
        <v>1.8262</v>
      </c>
      <c r="S162" s="46">
        <v>2.5815999999999999</v>
      </c>
      <c r="T162" s="46">
        <v>2.5705999999999998</v>
      </c>
    </row>
    <row r="163" spans="1:20" ht="12.75" customHeight="1" x14ac:dyDescent="0.25">
      <c r="A163" s="75" t="s">
        <v>170</v>
      </c>
      <c r="B163" s="89" t="s">
        <v>170</v>
      </c>
      <c r="C163" s="90">
        <v>4.0299999999999996E-2</v>
      </c>
      <c r="D163" s="90">
        <v>4.7700000000000006E-2</v>
      </c>
      <c r="E163" s="90">
        <v>4.7700000000000006E-2</v>
      </c>
      <c r="F163" s="90">
        <v>5.1299999999999998E-2</v>
      </c>
      <c r="G163" s="90">
        <v>5.1299999999999998E-2</v>
      </c>
      <c r="H163" s="90">
        <v>4.7700000000000006E-2</v>
      </c>
      <c r="I163" s="90">
        <v>5.5E-2</v>
      </c>
      <c r="J163" s="90">
        <v>5.8700000000000002E-2</v>
      </c>
      <c r="K163" s="90">
        <v>6.6000000000000003E-2</v>
      </c>
      <c r="L163" s="90">
        <v>6.9699999999999998E-2</v>
      </c>
      <c r="M163" s="90">
        <v>6.9699999999999998E-2</v>
      </c>
      <c r="N163" s="90">
        <v>6.9699999999999998E-2</v>
      </c>
      <c r="O163" s="90">
        <v>7.6999999999999999E-2</v>
      </c>
      <c r="P163" s="90">
        <v>7.6999999999999999E-2</v>
      </c>
      <c r="Q163" s="90">
        <v>7.6999999999999999E-2</v>
      </c>
      <c r="R163" s="90">
        <v>7.6999999999999999E-2</v>
      </c>
      <c r="S163" s="90">
        <v>7.6999999999999999E-2</v>
      </c>
      <c r="T163" s="90">
        <v>8.0700000000000008E-2</v>
      </c>
    </row>
    <row r="164" spans="1:20" ht="12.75" customHeight="1" x14ac:dyDescent="0.25">
      <c r="A164" s="75" t="s">
        <v>63</v>
      </c>
      <c r="B164" s="89" t="s">
        <v>63</v>
      </c>
      <c r="C164" s="90">
        <v>23.542099999999998</v>
      </c>
      <c r="D164" s="90">
        <v>30.373799999999999</v>
      </c>
      <c r="E164" s="90">
        <v>31.1952</v>
      </c>
      <c r="F164" s="90">
        <v>31.862599999999997</v>
      </c>
      <c r="G164" s="90">
        <v>32.038599999999995</v>
      </c>
      <c r="H164" s="90">
        <v>33.153300000000002</v>
      </c>
      <c r="I164" s="90">
        <v>33.905099999999997</v>
      </c>
      <c r="J164" s="90">
        <v>37.7151</v>
      </c>
      <c r="K164" s="90">
        <v>38.254100000000001</v>
      </c>
      <c r="L164" s="90">
        <v>37.561099999999996</v>
      </c>
      <c r="M164" s="90">
        <v>43.310900000000004</v>
      </c>
      <c r="N164" s="90">
        <v>45.771500000000003</v>
      </c>
      <c r="O164" s="90">
        <v>47.4253</v>
      </c>
      <c r="P164" s="90">
        <v>50.267199999999995</v>
      </c>
      <c r="Q164" s="90">
        <v>52.900100000000002</v>
      </c>
      <c r="R164" s="90">
        <v>52.482099999999996</v>
      </c>
      <c r="S164" s="90">
        <v>55.958400000000005</v>
      </c>
      <c r="T164" s="90">
        <v>56.537800000000004</v>
      </c>
    </row>
    <row r="165" spans="1:20" ht="12.75" customHeight="1" x14ac:dyDescent="0.25">
      <c r="A165" s="75" t="s">
        <v>111</v>
      </c>
      <c r="B165" s="89" t="s">
        <v>111</v>
      </c>
      <c r="C165" s="90">
        <v>1.0011000000000001</v>
      </c>
      <c r="D165" s="90">
        <v>1.1111</v>
      </c>
      <c r="E165" s="90">
        <v>1.0414000000000001</v>
      </c>
      <c r="F165" s="90">
        <v>1.1257999999999999</v>
      </c>
      <c r="G165" s="90">
        <v>1.1331</v>
      </c>
      <c r="H165" s="90">
        <v>1.1880999999999999</v>
      </c>
      <c r="I165" s="90">
        <v>1.3494999999999999</v>
      </c>
      <c r="J165" s="90">
        <v>1.5805</v>
      </c>
      <c r="K165" s="90">
        <v>1.5877999999999999</v>
      </c>
      <c r="L165" s="90">
        <v>1.9177999999999999</v>
      </c>
      <c r="M165" s="90">
        <v>1.9215</v>
      </c>
      <c r="N165" s="90">
        <v>1.8225</v>
      </c>
      <c r="O165" s="90">
        <v>1.9802</v>
      </c>
      <c r="P165" s="90">
        <v>2.3909000000000002</v>
      </c>
      <c r="Q165" s="90">
        <v>2.3395000000000001</v>
      </c>
      <c r="R165" s="90">
        <v>2.5705999999999998</v>
      </c>
      <c r="S165" s="90">
        <v>2.8749000000000002</v>
      </c>
      <c r="T165" s="90">
        <v>3.282</v>
      </c>
    </row>
    <row r="166" spans="1:20" ht="12.75" customHeight="1" x14ac:dyDescent="0.25">
      <c r="A166" s="75" t="s">
        <v>171</v>
      </c>
      <c r="B166" s="89" t="s">
        <v>171</v>
      </c>
      <c r="C166" s="90">
        <v>4.2756999999999996</v>
      </c>
      <c r="D166" s="90">
        <v>6.96</v>
      </c>
      <c r="E166" s="90">
        <v>7.2569999999999997</v>
      </c>
      <c r="F166" s="90">
        <v>7.4989999999999997</v>
      </c>
      <c r="G166" s="90">
        <v>8.0784000000000002</v>
      </c>
      <c r="H166" s="90">
        <v>8.9695</v>
      </c>
      <c r="I166" s="90">
        <v>10.087899999999999</v>
      </c>
      <c r="J166" s="90">
        <v>8.7237999999999989</v>
      </c>
      <c r="K166" s="90">
        <v>9.2077999999999989</v>
      </c>
      <c r="L166" s="90">
        <v>9.8459000000000003</v>
      </c>
      <c r="M166" s="90">
        <v>12.434799999999999</v>
      </c>
      <c r="N166" s="90">
        <v>11.6134</v>
      </c>
      <c r="O166" s="90">
        <v>12.610799999999999</v>
      </c>
      <c r="P166" s="90">
        <v>12.6365</v>
      </c>
      <c r="Q166" s="90">
        <v>9.0282</v>
      </c>
      <c r="R166" s="90">
        <v>10.3886</v>
      </c>
      <c r="S166" s="90">
        <v>8.9878</v>
      </c>
      <c r="T166" s="90">
        <v>10.4399</v>
      </c>
    </row>
    <row r="167" spans="1:20" ht="12.75" customHeight="1" x14ac:dyDescent="0.25">
      <c r="A167" s="75" t="s">
        <v>112</v>
      </c>
      <c r="B167" s="89" t="s">
        <v>112</v>
      </c>
      <c r="C167" s="90">
        <v>2.5700000000000001E-2</v>
      </c>
      <c r="D167" s="90">
        <v>1.6317999999999999</v>
      </c>
      <c r="E167" s="90">
        <v>1.7492000000000001</v>
      </c>
      <c r="F167" s="90">
        <v>1.7968</v>
      </c>
      <c r="G167" s="90">
        <v>1.9068000000000001</v>
      </c>
      <c r="H167" s="90">
        <v>1.6648000000000001</v>
      </c>
      <c r="I167" s="90">
        <v>1.6428</v>
      </c>
      <c r="J167" s="90">
        <v>2.0169000000000001</v>
      </c>
      <c r="K167" s="90">
        <v>1.7602</v>
      </c>
      <c r="L167" s="90">
        <v>1.8737999999999999</v>
      </c>
      <c r="M167" s="90">
        <v>1.9618</v>
      </c>
      <c r="N167" s="90">
        <v>2.3102</v>
      </c>
      <c r="O167" s="90">
        <v>2.3285</v>
      </c>
      <c r="P167" s="90">
        <v>2.4091999999999998</v>
      </c>
      <c r="Q167" s="90">
        <v>3.5790000000000002</v>
      </c>
      <c r="R167" s="90">
        <v>3.1829999999999998</v>
      </c>
      <c r="S167" s="90">
        <v>3.1793</v>
      </c>
      <c r="T167" s="90">
        <v>2.7759</v>
      </c>
    </row>
    <row r="168" spans="1:20" ht="12.75" customHeight="1" x14ac:dyDescent="0.25">
      <c r="A168" s="75" t="s">
        <v>141</v>
      </c>
      <c r="B168" s="88" t="s">
        <v>141</v>
      </c>
      <c r="C168" s="46">
        <v>0.15769999999999998</v>
      </c>
      <c r="D168" s="46">
        <v>0.12830000000000003</v>
      </c>
      <c r="E168" s="46">
        <v>0.121</v>
      </c>
      <c r="F168" s="46">
        <v>0.121</v>
      </c>
      <c r="G168" s="46">
        <v>0.1173</v>
      </c>
      <c r="H168" s="46">
        <v>0.11</v>
      </c>
      <c r="I168" s="46">
        <v>0.1027</v>
      </c>
      <c r="J168" s="46">
        <v>9.5299999999999996E-2</v>
      </c>
      <c r="K168" s="46">
        <v>9.1700000000000004E-2</v>
      </c>
      <c r="L168" s="46">
        <v>8.43E-2</v>
      </c>
      <c r="M168" s="46">
        <v>8.0700000000000008E-2</v>
      </c>
      <c r="N168" s="46">
        <v>8.7999999999999995E-2</v>
      </c>
      <c r="O168" s="46">
        <v>5.5E-2</v>
      </c>
      <c r="P168" s="46">
        <v>5.5E-2</v>
      </c>
      <c r="Q168" s="46">
        <v>5.5E-2</v>
      </c>
      <c r="R168" s="47">
        <v>5.1299999999999998E-2</v>
      </c>
      <c r="S168" s="47">
        <v>5.5E-2</v>
      </c>
      <c r="T168" s="47">
        <v>5.1299999999999998E-2</v>
      </c>
    </row>
    <row r="169" spans="1:20" ht="12.75" customHeight="1" x14ac:dyDescent="0.25">
      <c r="A169" s="75" t="s">
        <v>142</v>
      </c>
      <c r="B169" s="88" t="s">
        <v>142</v>
      </c>
      <c r="C169" s="46">
        <v>0.63439999999999996</v>
      </c>
      <c r="D169" s="46">
        <v>2.0352000000000001</v>
      </c>
      <c r="E169" s="46">
        <v>2.4861999999999997</v>
      </c>
      <c r="F169" s="46">
        <v>2.7833000000000001</v>
      </c>
      <c r="G169" s="46">
        <v>2.2515000000000001</v>
      </c>
      <c r="H169" s="46">
        <v>3.2195999999999998</v>
      </c>
      <c r="I169" s="46">
        <v>3.2343000000000002</v>
      </c>
      <c r="J169" s="46">
        <v>3.4543000000000004</v>
      </c>
      <c r="K169" s="46">
        <v>2.7099000000000002</v>
      </c>
      <c r="L169" s="46">
        <v>2.9519000000000002</v>
      </c>
      <c r="M169" s="46">
        <v>2.7685999999999997</v>
      </c>
      <c r="N169" s="46">
        <v>3.2416</v>
      </c>
      <c r="O169" s="46">
        <v>2.6621999999999999</v>
      </c>
      <c r="P169" s="46">
        <v>2.7391999999999999</v>
      </c>
      <c r="Q169" s="46">
        <v>3.0143</v>
      </c>
      <c r="R169" s="47">
        <v>3.6193</v>
      </c>
      <c r="S169" s="47">
        <v>4.3307000000000002</v>
      </c>
      <c r="T169" s="47">
        <v>4.3343999999999996</v>
      </c>
    </row>
    <row r="170" spans="1:20" ht="12.75" customHeight="1" x14ac:dyDescent="0.25">
      <c r="A170" s="75" t="s">
        <v>21</v>
      </c>
      <c r="B170" s="88" t="s">
        <v>21</v>
      </c>
      <c r="C170" s="46">
        <v>159.23589999999999</v>
      </c>
      <c r="D170" s="46">
        <v>170.7379</v>
      </c>
      <c r="E170" s="46">
        <v>177.69589999999999</v>
      </c>
      <c r="F170" s="46">
        <v>171.5462</v>
      </c>
      <c r="G170" s="46">
        <v>173.3811</v>
      </c>
      <c r="H170" s="46">
        <v>167.80279999999999</v>
      </c>
      <c r="I170" s="46">
        <v>169.92079999999999</v>
      </c>
      <c r="J170" s="46">
        <v>175.69200000000001</v>
      </c>
      <c r="K170" s="46">
        <v>175.99100000000001</v>
      </c>
      <c r="L170" s="46">
        <v>179.5829</v>
      </c>
      <c r="M170" s="46">
        <v>180.9854</v>
      </c>
      <c r="N170" s="46">
        <v>175.9119</v>
      </c>
      <c r="O170" s="46">
        <v>172.30360000000002</v>
      </c>
      <c r="P170" s="46">
        <v>172.4067</v>
      </c>
      <c r="Q170" s="46">
        <v>175.17170000000002</v>
      </c>
      <c r="R170" s="47">
        <v>169.90279999999998</v>
      </c>
      <c r="S170" s="47">
        <v>181.35079999999999</v>
      </c>
      <c r="T170" s="46">
        <v>168.05829999999997</v>
      </c>
    </row>
    <row r="171" spans="1:20" ht="12.75" customHeight="1" x14ac:dyDescent="0.25">
      <c r="A171" s="75" t="s">
        <v>172</v>
      </c>
      <c r="B171" s="88" t="s">
        <v>172</v>
      </c>
      <c r="C171" s="46">
        <v>1.6245000000000001</v>
      </c>
      <c r="D171" s="46">
        <v>1.7307999999999999</v>
      </c>
      <c r="E171" s="46">
        <v>1.7638</v>
      </c>
      <c r="F171" s="46">
        <v>1.8262</v>
      </c>
      <c r="G171" s="46">
        <v>1.8042</v>
      </c>
      <c r="H171" s="46">
        <v>2.0352000000000001</v>
      </c>
      <c r="I171" s="46">
        <v>2.2991999999999999</v>
      </c>
      <c r="J171" s="46">
        <v>1.9068000000000001</v>
      </c>
      <c r="K171" s="46">
        <v>2.4276</v>
      </c>
      <c r="L171" s="46">
        <v>2.7503000000000002</v>
      </c>
      <c r="M171" s="46">
        <v>2.5522</v>
      </c>
      <c r="N171" s="46">
        <v>2.8383000000000003</v>
      </c>
      <c r="O171" s="46">
        <v>2.7795999999999998</v>
      </c>
      <c r="P171" s="46">
        <v>2.9445999999999999</v>
      </c>
      <c r="Q171" s="46">
        <v>3.282</v>
      </c>
      <c r="R171" s="47">
        <v>2.8493000000000004</v>
      </c>
      <c r="S171" s="47">
        <v>3.92</v>
      </c>
      <c r="T171" s="46">
        <v>3.8540000000000001</v>
      </c>
    </row>
    <row r="172" spans="1:20" ht="12.75" customHeight="1" x14ac:dyDescent="0.25">
      <c r="A172" s="75" t="s">
        <v>22</v>
      </c>
      <c r="B172" s="87" t="s">
        <v>22</v>
      </c>
      <c r="C172" s="46">
        <v>24.915900000000001</v>
      </c>
      <c r="D172" s="46">
        <v>27.3066</v>
      </c>
      <c r="E172" s="46">
        <v>28.5822</v>
      </c>
      <c r="F172" s="46">
        <v>30.522400000000001</v>
      </c>
      <c r="G172" s="46">
        <v>29.032599999999999</v>
      </c>
      <c r="H172" s="46">
        <v>30.545099999999998</v>
      </c>
      <c r="I172" s="46">
        <v>31.3109</v>
      </c>
      <c r="J172" s="46">
        <v>33.408099999999997</v>
      </c>
      <c r="K172" s="46">
        <v>33.591699999999996</v>
      </c>
      <c r="L172" s="46">
        <v>35.354199999999999</v>
      </c>
      <c r="M172" s="46">
        <v>34.928100000000001</v>
      </c>
      <c r="N172" s="46">
        <v>36.401300000000006</v>
      </c>
      <c r="O172" s="46">
        <v>36.343199999999996</v>
      </c>
      <c r="P172" s="46">
        <v>35.647599999999997</v>
      </c>
      <c r="Q172" s="46">
        <v>36.473399999999998</v>
      </c>
      <c r="R172" s="46">
        <v>33.513199999999998</v>
      </c>
      <c r="S172" s="46">
        <v>33.450600000000001</v>
      </c>
      <c r="T172" s="46">
        <v>33.258499999999998</v>
      </c>
    </row>
    <row r="173" spans="1:20" ht="12.75" customHeight="1" x14ac:dyDescent="0.25">
      <c r="A173" s="75" t="s">
        <v>64</v>
      </c>
      <c r="B173" s="89" t="s">
        <v>64</v>
      </c>
      <c r="C173" s="90">
        <v>2.5486</v>
      </c>
      <c r="D173" s="90">
        <v>2.7795999999999998</v>
      </c>
      <c r="E173" s="90">
        <v>2.8749000000000002</v>
      </c>
      <c r="F173" s="90">
        <v>3.1425999999999998</v>
      </c>
      <c r="G173" s="90">
        <v>3.4213</v>
      </c>
      <c r="H173" s="90">
        <v>3.6267</v>
      </c>
      <c r="I173" s="90">
        <v>3.7623000000000002</v>
      </c>
      <c r="J173" s="90">
        <v>3.964</v>
      </c>
      <c r="K173" s="90">
        <v>4.0373999999999999</v>
      </c>
      <c r="L173" s="90">
        <v>4.4113999999999995</v>
      </c>
      <c r="M173" s="90">
        <v>4.4260999999999999</v>
      </c>
      <c r="N173" s="90">
        <v>4.3197000000000001</v>
      </c>
      <c r="O173" s="90">
        <v>4.4663999999999993</v>
      </c>
      <c r="P173" s="90">
        <v>4.6058000000000003</v>
      </c>
      <c r="Q173" s="90">
        <v>4.4223999999999997</v>
      </c>
      <c r="R173" s="90">
        <v>4.5543999999999993</v>
      </c>
      <c r="S173" s="90">
        <v>4.6241000000000003</v>
      </c>
      <c r="T173" s="90">
        <v>4.8991000000000007</v>
      </c>
    </row>
    <row r="174" spans="1:20" ht="12.75" customHeight="1" x14ac:dyDescent="0.25">
      <c r="A174" s="75" t="s">
        <v>143</v>
      </c>
      <c r="B174" s="89" t="s">
        <v>143</v>
      </c>
      <c r="C174" s="90">
        <v>0.83240000000000003</v>
      </c>
      <c r="D174" s="90">
        <v>0.9204</v>
      </c>
      <c r="E174" s="90">
        <v>1.0158</v>
      </c>
      <c r="F174" s="90">
        <v>1.0121</v>
      </c>
      <c r="G174" s="90">
        <v>1.0744</v>
      </c>
      <c r="H174" s="90">
        <v>1.0597999999999999</v>
      </c>
      <c r="I174" s="90">
        <v>0.79570000000000007</v>
      </c>
      <c r="J174" s="90">
        <v>0.7591</v>
      </c>
      <c r="K174" s="90">
        <v>0.81410000000000005</v>
      </c>
      <c r="L174" s="90">
        <v>0.88009999999999999</v>
      </c>
      <c r="M174" s="90">
        <v>0.96439999999999992</v>
      </c>
      <c r="N174" s="90">
        <v>0.82869999999999999</v>
      </c>
      <c r="O174" s="90">
        <v>0.80670000000000008</v>
      </c>
      <c r="P174" s="90">
        <v>0.82140000000000002</v>
      </c>
      <c r="Q174" s="90">
        <v>0.91679999999999995</v>
      </c>
      <c r="R174" s="90">
        <v>1.1514000000000002</v>
      </c>
      <c r="S174" s="90">
        <v>1.3531</v>
      </c>
      <c r="T174" s="90">
        <v>1.4228000000000001</v>
      </c>
    </row>
    <row r="175" spans="1:20" ht="12.75" customHeight="1" x14ac:dyDescent="0.25">
      <c r="A175" s="75" t="s">
        <v>113</v>
      </c>
      <c r="B175" s="89" t="s">
        <v>113</v>
      </c>
      <c r="C175" s="90">
        <v>45.375500000000002</v>
      </c>
      <c r="D175" s="90">
        <v>34.917199999999994</v>
      </c>
      <c r="E175" s="90">
        <v>40.421300000000002</v>
      </c>
      <c r="F175" s="90">
        <v>40.190300000000001</v>
      </c>
      <c r="G175" s="90">
        <v>40.183</v>
      </c>
      <c r="H175" s="90">
        <v>44.788699999999999</v>
      </c>
      <c r="I175" s="90">
        <v>79.1815</v>
      </c>
      <c r="J175" s="90">
        <v>83.350899999999996</v>
      </c>
      <c r="K175" s="90">
        <v>98.12530000000001</v>
      </c>
      <c r="L175" s="90">
        <v>93.138100000000009</v>
      </c>
      <c r="M175" s="90">
        <v>97.047200000000004</v>
      </c>
      <c r="N175" s="90">
        <v>104.6965</v>
      </c>
      <c r="O175" s="90">
        <v>98.513999999999996</v>
      </c>
      <c r="P175" s="90">
        <v>95.25030000000001</v>
      </c>
      <c r="Q175" s="90">
        <v>92.683399999999992</v>
      </c>
      <c r="R175" s="90">
        <v>71.788899999999998</v>
      </c>
      <c r="S175" s="90">
        <v>85.221100000000007</v>
      </c>
      <c r="T175" s="90">
        <v>88.026300000000006</v>
      </c>
    </row>
    <row r="176" spans="1:20" ht="12.75" customHeight="1" x14ac:dyDescent="0.25">
      <c r="A176" s="75" t="s">
        <v>65</v>
      </c>
      <c r="B176" s="89" t="s">
        <v>65</v>
      </c>
      <c r="C176" s="90">
        <v>3.7000000000000002E-3</v>
      </c>
      <c r="D176" s="90">
        <v>7.3000000000000001E-3</v>
      </c>
      <c r="E176" s="90">
        <v>7.3000000000000001E-3</v>
      </c>
      <c r="F176" s="90">
        <v>7.3000000000000001E-3</v>
      </c>
      <c r="G176" s="90">
        <v>7.3000000000000001E-3</v>
      </c>
      <c r="H176" s="90">
        <v>7.3000000000000001E-3</v>
      </c>
      <c r="I176" s="90">
        <v>7.3000000000000001E-3</v>
      </c>
      <c r="J176" s="90">
        <v>7.3000000000000001E-3</v>
      </c>
      <c r="K176" s="90">
        <v>1.0999999999999999E-2</v>
      </c>
      <c r="L176" s="90">
        <v>1.0999999999999999E-2</v>
      </c>
      <c r="M176" s="90">
        <v>1.0999999999999999E-2</v>
      </c>
      <c r="N176" s="90">
        <v>1.0999999999999999E-2</v>
      </c>
      <c r="O176" s="90">
        <v>1.0999999999999999E-2</v>
      </c>
      <c r="P176" s="90">
        <v>1.0999999999999999E-2</v>
      </c>
      <c r="Q176" s="90">
        <v>1.0999999999999999E-2</v>
      </c>
      <c r="R176" s="90">
        <v>1.0999999999999999E-2</v>
      </c>
      <c r="S176" s="90">
        <v>1.0999999999999999E-2</v>
      </c>
      <c r="T176" s="90">
        <v>1.0999999999999999E-2</v>
      </c>
    </row>
    <row r="177" spans="1:20" s="77" customFormat="1" ht="13.5" customHeight="1" x14ac:dyDescent="0.25">
      <c r="A177" s="75" t="s">
        <v>23</v>
      </c>
      <c r="B177" s="91" t="s">
        <v>23</v>
      </c>
      <c r="C177" s="90">
        <v>34.895000000000003</v>
      </c>
      <c r="D177" s="90">
        <v>37.850499999999997</v>
      </c>
      <c r="E177" s="90">
        <v>41.107800000000005</v>
      </c>
      <c r="F177" s="90">
        <v>41.2119</v>
      </c>
      <c r="G177" s="90">
        <v>41.436399999999999</v>
      </c>
      <c r="H177" s="90">
        <v>42.181400000000004</v>
      </c>
      <c r="I177" s="90">
        <v>41.864699999999999</v>
      </c>
      <c r="J177" s="90">
        <v>43.1965</v>
      </c>
      <c r="K177" s="90">
        <v>42.364199999999997</v>
      </c>
      <c r="L177" s="90">
        <v>43.725900000000003</v>
      </c>
      <c r="M177" s="90">
        <v>44.136000000000003</v>
      </c>
      <c r="N177" s="90">
        <v>43.300599999999996</v>
      </c>
      <c r="O177" s="90">
        <v>43.695500000000003</v>
      </c>
      <c r="P177" s="90">
        <v>45.533699999999996</v>
      </c>
      <c r="Q177" s="90">
        <v>44.544400000000003</v>
      </c>
      <c r="R177" s="90">
        <v>42.966200000000001</v>
      </c>
      <c r="S177" s="90">
        <v>45.561399999999999</v>
      </c>
      <c r="T177" s="90">
        <v>44.596400000000003</v>
      </c>
    </row>
    <row r="178" spans="1:20" s="76" customFormat="1" ht="12.75" customHeight="1" x14ac:dyDescent="0.25">
      <c r="A178" s="75" t="s">
        <v>173</v>
      </c>
      <c r="B178" s="88" t="s">
        <v>173</v>
      </c>
      <c r="C178" s="46">
        <v>11.385999999999999</v>
      </c>
      <c r="D178" s="46">
        <v>15.8964</v>
      </c>
      <c r="E178" s="46">
        <v>15.1044</v>
      </c>
      <c r="F178" s="46">
        <v>15.485700000000001</v>
      </c>
      <c r="G178" s="46">
        <v>16.560200000000002</v>
      </c>
      <c r="H178" s="46">
        <v>20.7075</v>
      </c>
      <c r="I178" s="46">
        <v>21.895700000000001</v>
      </c>
      <c r="J178" s="46">
        <v>20.285799999999998</v>
      </c>
      <c r="K178" s="46">
        <v>25.471</v>
      </c>
      <c r="L178" s="46">
        <v>32.390599999999999</v>
      </c>
      <c r="M178" s="46">
        <v>27.986499999999999</v>
      </c>
      <c r="N178" s="46">
        <v>29.8934</v>
      </c>
      <c r="O178" s="46">
        <v>39.6036</v>
      </c>
      <c r="P178" s="46">
        <v>44.590699999999998</v>
      </c>
      <c r="Q178" s="46">
        <v>38.404499999999999</v>
      </c>
      <c r="R178" s="46">
        <v>38.466800000000006</v>
      </c>
      <c r="S178" s="46">
        <v>56.292099999999998</v>
      </c>
      <c r="T178" s="46">
        <v>64.854600000000005</v>
      </c>
    </row>
    <row r="179" spans="1:20" s="76" customFormat="1" ht="12.75" customHeight="1" x14ac:dyDescent="0.25">
      <c r="A179" s="75" t="s">
        <v>66</v>
      </c>
      <c r="B179" s="88" t="s">
        <v>66</v>
      </c>
      <c r="C179" s="46">
        <v>68.565600000000003</v>
      </c>
      <c r="D179" s="46">
        <v>84.483999999999995</v>
      </c>
      <c r="E179" s="46">
        <v>94.447299999999998</v>
      </c>
      <c r="F179" s="46">
        <v>94.711300000000008</v>
      </c>
      <c r="G179" s="46">
        <v>97.663200000000003</v>
      </c>
      <c r="H179" s="46">
        <v>100.3841</v>
      </c>
      <c r="I179" s="46">
        <v>106.44930000000001</v>
      </c>
      <c r="J179" s="46">
        <v>108.28280000000001</v>
      </c>
      <c r="K179" s="46">
        <v>114.084</v>
      </c>
      <c r="L179" s="46">
        <v>118.8951</v>
      </c>
      <c r="M179" s="46">
        <v>131.60129999999998</v>
      </c>
      <c r="N179" s="46">
        <v>136.6361</v>
      </c>
      <c r="O179" s="46">
        <v>146.07489999999999</v>
      </c>
      <c r="P179" s="46">
        <v>158.89479999999998</v>
      </c>
      <c r="Q179" s="46">
        <v>159.07079999999999</v>
      </c>
      <c r="R179" s="46">
        <v>160.28460000000001</v>
      </c>
      <c r="S179" s="46">
        <v>162.7928</v>
      </c>
      <c r="T179" s="46">
        <v>163.4529</v>
      </c>
    </row>
    <row r="180" spans="1:20" s="76" customFormat="1" ht="12.75" customHeight="1" x14ac:dyDescent="0.25">
      <c r="A180" s="75" t="s">
        <v>144</v>
      </c>
      <c r="B180" s="88" t="s">
        <v>144</v>
      </c>
      <c r="C180" s="46" t="s">
        <v>183</v>
      </c>
      <c r="D180" s="46">
        <v>0.11370000000000001</v>
      </c>
      <c r="E180" s="46">
        <v>0.1173</v>
      </c>
      <c r="F180" s="46">
        <v>0.1173</v>
      </c>
      <c r="G180" s="46">
        <v>0.1173</v>
      </c>
      <c r="H180" s="46">
        <v>0.1173</v>
      </c>
      <c r="I180" s="46">
        <v>0.1173</v>
      </c>
      <c r="J180" s="46">
        <v>0.18340000000000001</v>
      </c>
      <c r="K180" s="46">
        <v>0.18340000000000001</v>
      </c>
      <c r="L180" s="46">
        <v>0.19069999999999998</v>
      </c>
      <c r="M180" s="46">
        <v>0.187</v>
      </c>
      <c r="N180" s="46">
        <v>0.19069999999999998</v>
      </c>
      <c r="O180" s="46">
        <v>0.20169999999999999</v>
      </c>
      <c r="P180" s="46">
        <v>0.20899999999999999</v>
      </c>
      <c r="Q180" s="46">
        <v>0.20899999999999999</v>
      </c>
      <c r="R180" s="46">
        <v>0.20899999999999999</v>
      </c>
      <c r="S180" s="46">
        <v>0.21640000000000001</v>
      </c>
      <c r="T180" s="46">
        <v>0.22369999999999998</v>
      </c>
    </row>
    <row r="181" spans="1:20" s="76" customFormat="1" ht="12.75" customHeight="1" x14ac:dyDescent="0.25">
      <c r="A181" s="75" t="s">
        <v>67</v>
      </c>
      <c r="B181" s="88" t="s">
        <v>67</v>
      </c>
      <c r="C181" s="46">
        <v>2.7685999999999997</v>
      </c>
      <c r="D181" s="46">
        <v>2.9849000000000001</v>
      </c>
      <c r="E181" s="46">
        <v>4.6241000000000003</v>
      </c>
      <c r="F181" s="46">
        <v>5.6471999999999998</v>
      </c>
      <c r="G181" s="46">
        <v>5.9478999999999997</v>
      </c>
      <c r="H181" s="46">
        <v>5.6692</v>
      </c>
      <c r="I181" s="46">
        <v>5.7901999999999996</v>
      </c>
      <c r="J181" s="46">
        <v>7.0076000000000001</v>
      </c>
      <c r="K181" s="46">
        <v>5.8708999999999998</v>
      </c>
      <c r="L181" s="46">
        <v>6.1532</v>
      </c>
      <c r="M181" s="46">
        <v>5.8048999999999999</v>
      </c>
      <c r="N181" s="46">
        <v>6.8390000000000004</v>
      </c>
      <c r="O181" s="46">
        <v>7.3707000000000003</v>
      </c>
      <c r="P181" s="46">
        <v>7.1983000000000006</v>
      </c>
      <c r="Q181" s="46">
        <v>7.3742999999999999</v>
      </c>
      <c r="R181" s="46">
        <v>8.5991</v>
      </c>
      <c r="S181" s="46">
        <v>8.8667999999999996</v>
      </c>
      <c r="T181" s="46">
        <v>9.6661999999999999</v>
      </c>
    </row>
    <row r="182" spans="1:20" ht="12.75" customHeight="1" x14ac:dyDescent="0.25">
      <c r="A182" s="75" t="s">
        <v>145</v>
      </c>
      <c r="B182" s="87" t="s">
        <v>145</v>
      </c>
      <c r="C182" s="46">
        <v>2.1415000000000002</v>
      </c>
      <c r="D182" s="46">
        <v>2.0609000000000002</v>
      </c>
      <c r="E182" s="46">
        <v>2.1892</v>
      </c>
      <c r="F182" s="46">
        <v>2.5779000000000001</v>
      </c>
      <c r="G182" s="46">
        <v>2.8639000000000001</v>
      </c>
      <c r="H182" s="46">
        <v>2.4459</v>
      </c>
      <c r="I182" s="46">
        <v>2.6659000000000002</v>
      </c>
      <c r="J182" s="46">
        <v>3.2086000000000001</v>
      </c>
      <c r="K182" s="46">
        <v>3.4873000000000003</v>
      </c>
      <c r="L182" s="46">
        <v>3.9457</v>
      </c>
      <c r="M182" s="46">
        <v>4.4883999999999995</v>
      </c>
      <c r="N182" s="46">
        <v>4.3856999999999999</v>
      </c>
      <c r="O182" s="46">
        <v>4.3087</v>
      </c>
      <c r="P182" s="46">
        <v>6.1201999999999996</v>
      </c>
      <c r="Q182" s="46">
        <v>4.7963999999999993</v>
      </c>
      <c r="R182" s="46">
        <v>5.0934999999999997</v>
      </c>
      <c r="S182" s="46">
        <v>4.6643999999999997</v>
      </c>
      <c r="T182" s="46">
        <v>5.2291000000000007</v>
      </c>
    </row>
    <row r="183" spans="1:20" ht="12.75" customHeight="1" x14ac:dyDescent="0.25">
      <c r="A183" s="75" t="s">
        <v>68</v>
      </c>
      <c r="B183" s="89" t="s">
        <v>68</v>
      </c>
      <c r="C183" s="90">
        <v>2.2625000000000002</v>
      </c>
      <c r="D183" s="90">
        <v>3.964</v>
      </c>
      <c r="E183" s="90">
        <v>3.7513000000000001</v>
      </c>
      <c r="F183" s="90">
        <v>4.1950000000000003</v>
      </c>
      <c r="G183" s="90">
        <v>4.5031000000000008</v>
      </c>
      <c r="H183" s="90">
        <v>4.5031000000000008</v>
      </c>
      <c r="I183" s="90">
        <v>3.6890000000000001</v>
      </c>
      <c r="J183" s="90">
        <v>3.8210000000000002</v>
      </c>
      <c r="K183" s="90">
        <v>3.8980000000000001</v>
      </c>
      <c r="L183" s="90">
        <v>4.0704000000000002</v>
      </c>
      <c r="M183" s="90">
        <v>4.0887000000000002</v>
      </c>
      <c r="N183" s="90">
        <v>3.8319999999999999</v>
      </c>
      <c r="O183" s="90">
        <v>3.9860000000000002</v>
      </c>
      <c r="P183" s="90">
        <v>4.1364000000000001</v>
      </c>
      <c r="Q183" s="90">
        <v>4.3526999999999996</v>
      </c>
      <c r="R183" s="90">
        <v>4.5176999999999996</v>
      </c>
      <c r="S183" s="90">
        <v>5.0750999999999999</v>
      </c>
      <c r="T183" s="90">
        <v>5.2988</v>
      </c>
    </row>
    <row r="184" spans="1:20" ht="12.75" customHeight="1" x14ac:dyDescent="0.25">
      <c r="A184" s="75" t="s">
        <v>69</v>
      </c>
      <c r="B184" s="89" t="s">
        <v>69</v>
      </c>
      <c r="C184" s="90">
        <v>21.169599999999999</v>
      </c>
      <c r="D184" s="90">
        <v>23.883200000000002</v>
      </c>
      <c r="E184" s="90">
        <v>24.363499999999998</v>
      </c>
      <c r="F184" s="90">
        <v>27.4072</v>
      </c>
      <c r="G184" s="90">
        <v>27.806900000000002</v>
      </c>
      <c r="H184" s="90">
        <v>29.358000000000001</v>
      </c>
      <c r="I184" s="90">
        <v>30.296799999999998</v>
      </c>
      <c r="J184" s="90">
        <v>27.165099999999999</v>
      </c>
      <c r="K184" s="90">
        <v>27.187099999999997</v>
      </c>
      <c r="L184" s="90">
        <v>26.380400000000002</v>
      </c>
      <c r="M184" s="90">
        <v>31.895599999999998</v>
      </c>
      <c r="N184" s="90">
        <v>37.1357</v>
      </c>
      <c r="O184" s="90">
        <v>35.063900000000004</v>
      </c>
      <c r="P184" s="90">
        <v>43.208300000000001</v>
      </c>
      <c r="Q184" s="90">
        <v>41.283099999999997</v>
      </c>
      <c r="R184" s="90">
        <v>51.363699999999994</v>
      </c>
      <c r="S184" s="90">
        <v>57.857900000000001</v>
      </c>
      <c r="T184" s="90">
        <v>53.068800000000003</v>
      </c>
    </row>
    <row r="185" spans="1:20" ht="12.75" customHeight="1" x14ac:dyDescent="0.25">
      <c r="A185" s="75" t="s">
        <v>70</v>
      </c>
      <c r="B185" s="89" t="s">
        <v>70</v>
      </c>
      <c r="C185" s="90">
        <v>41.763500000000001</v>
      </c>
      <c r="D185" s="90">
        <v>60.710900000000002</v>
      </c>
      <c r="E185" s="90">
        <v>62.162999999999997</v>
      </c>
      <c r="F185" s="90">
        <v>71.158100000000005</v>
      </c>
      <c r="G185" s="90">
        <v>69.240300000000005</v>
      </c>
      <c r="H185" s="90">
        <v>69.159600000000012</v>
      </c>
      <c r="I185" s="90">
        <v>73.307000000000002</v>
      </c>
      <c r="J185" s="90">
        <v>71.0518</v>
      </c>
      <c r="K185" s="90">
        <v>71.337800000000001</v>
      </c>
      <c r="L185" s="90">
        <v>71.532200000000003</v>
      </c>
      <c r="M185" s="90">
        <v>74.066100000000006</v>
      </c>
      <c r="N185" s="90">
        <v>74.832499999999996</v>
      </c>
      <c r="O185" s="90">
        <v>67.692800000000005</v>
      </c>
      <c r="P185" s="90">
        <v>69.669300000000007</v>
      </c>
      <c r="Q185" s="90">
        <v>75.943600000000004</v>
      </c>
      <c r="R185" s="90">
        <v>74.784800000000004</v>
      </c>
      <c r="S185" s="90">
        <v>81.700800000000001</v>
      </c>
      <c r="T185" s="90">
        <v>82.012500000000003</v>
      </c>
    </row>
    <row r="186" spans="1:20" ht="12.75" customHeight="1" x14ac:dyDescent="0.25">
      <c r="A186" s="75" t="s">
        <v>71</v>
      </c>
      <c r="B186" s="89" t="s">
        <v>71</v>
      </c>
      <c r="C186" s="90">
        <v>374.81200000000001</v>
      </c>
      <c r="D186" s="90">
        <v>360.97559999999999</v>
      </c>
      <c r="E186" s="90">
        <v>374.43079999999998</v>
      </c>
      <c r="F186" s="90">
        <v>365.45949999999999</v>
      </c>
      <c r="G186" s="90">
        <v>338.29579999999999</v>
      </c>
      <c r="H186" s="90">
        <v>328.87090000000001</v>
      </c>
      <c r="I186" s="90">
        <v>318.7491</v>
      </c>
      <c r="J186" s="90">
        <v>314.93770000000001</v>
      </c>
      <c r="K186" s="90">
        <v>303.50640000000004</v>
      </c>
      <c r="L186" s="90">
        <v>315.45519999999999</v>
      </c>
      <c r="M186" s="90">
        <v>319.2919</v>
      </c>
      <c r="N186" s="90">
        <v>318.387</v>
      </c>
      <c r="O186" s="90">
        <v>331.30599999999998</v>
      </c>
      <c r="P186" s="90">
        <v>331.5566</v>
      </c>
      <c r="Q186" s="90">
        <v>324.14600000000002</v>
      </c>
      <c r="R186" s="90">
        <v>310.279</v>
      </c>
      <c r="S186" s="90">
        <v>329.6225</v>
      </c>
      <c r="T186" s="90">
        <v>327.72280000000001</v>
      </c>
    </row>
    <row r="187" spans="1:20" ht="12.75" customHeight="1" x14ac:dyDescent="0.25">
      <c r="A187" s="75" t="s">
        <v>24</v>
      </c>
      <c r="B187" s="91" t="s">
        <v>24</v>
      </c>
      <c r="C187" s="90">
        <v>45.104500000000002</v>
      </c>
      <c r="D187" s="90">
        <v>54.448900000000002</v>
      </c>
      <c r="E187" s="90">
        <v>51.824800000000003</v>
      </c>
      <c r="F187" s="90">
        <v>54.688600000000001</v>
      </c>
      <c r="G187" s="90">
        <v>59.243099999999998</v>
      </c>
      <c r="H187" s="90">
        <v>66.984499999999997</v>
      </c>
      <c r="I187" s="90">
        <v>65.866199999999992</v>
      </c>
      <c r="J187" s="90">
        <v>65.56410000000001</v>
      </c>
      <c r="K187" s="90">
        <v>69.352500000000006</v>
      </c>
      <c r="L187" s="90">
        <v>64.183199999999999</v>
      </c>
      <c r="M187" s="90">
        <v>66.833799999999997</v>
      </c>
      <c r="N187" s="90">
        <v>69.345500000000001</v>
      </c>
      <c r="O187" s="90">
        <v>64.741699999999994</v>
      </c>
      <c r="P187" s="90">
        <v>62.018099999999997</v>
      </c>
      <c r="Q187" s="90">
        <v>59.907300000000006</v>
      </c>
      <c r="R187" s="90">
        <v>57.1158</v>
      </c>
      <c r="S187" s="90">
        <v>52.588099999999997</v>
      </c>
      <c r="T187" s="90">
        <v>51.243099999999998</v>
      </c>
    </row>
    <row r="188" spans="1:20" ht="12.75" customHeight="1" x14ac:dyDescent="0.25">
      <c r="A188" s="75" t="s">
        <v>199</v>
      </c>
      <c r="B188" s="88" t="s">
        <v>199</v>
      </c>
      <c r="C188" s="46">
        <v>11.774700000000001</v>
      </c>
      <c r="D188" s="46">
        <v>30.8248</v>
      </c>
      <c r="E188" s="46">
        <v>31.825900000000001</v>
      </c>
      <c r="F188" s="46">
        <v>36.288599999999995</v>
      </c>
      <c r="G188" s="46">
        <v>32.401600000000002</v>
      </c>
      <c r="H188" s="46">
        <v>31.407900000000001</v>
      </c>
      <c r="I188" s="46">
        <v>34.730199999999996</v>
      </c>
      <c r="J188" s="46">
        <v>30.3628</v>
      </c>
      <c r="K188" s="46">
        <v>28.4816</v>
      </c>
      <c r="L188" s="46">
        <v>36.156599999999997</v>
      </c>
      <c r="M188" s="46">
        <v>44.392699999999998</v>
      </c>
      <c r="N188" s="46">
        <v>51.880699999999997</v>
      </c>
      <c r="O188" s="46">
        <v>56.735800000000005</v>
      </c>
      <c r="P188" s="46">
        <v>65.239599999999996</v>
      </c>
      <c r="Q188" s="46">
        <v>67.505800000000008</v>
      </c>
      <c r="R188" s="46">
        <v>71.341499999999996</v>
      </c>
      <c r="S188" s="46">
        <v>75.279800000000009</v>
      </c>
      <c r="T188" s="46">
        <v>83.87530000000001</v>
      </c>
    </row>
    <row r="189" spans="1:20" ht="12.75" customHeight="1" x14ac:dyDescent="0.25">
      <c r="A189" s="75" t="s">
        <v>217</v>
      </c>
      <c r="B189" s="88" t="s">
        <v>217</v>
      </c>
      <c r="C189" s="46">
        <v>246.94310000000002</v>
      </c>
      <c r="D189" s="46">
        <v>374.77109999999999</v>
      </c>
      <c r="E189" s="46">
        <v>403.78070000000002</v>
      </c>
      <c r="F189" s="46">
        <v>430.03280000000001</v>
      </c>
      <c r="G189" s="46">
        <v>364.83350000000002</v>
      </c>
      <c r="H189" s="46">
        <v>399.86430000000001</v>
      </c>
      <c r="I189" s="46">
        <v>447.56099999999998</v>
      </c>
      <c r="J189" s="46">
        <v>450.19390000000004</v>
      </c>
      <c r="K189" s="46">
        <v>465.63200000000001</v>
      </c>
      <c r="L189" s="46">
        <v>466.21499999999997</v>
      </c>
      <c r="M189" s="46">
        <v>482.2765</v>
      </c>
      <c r="N189" s="46">
        <v>462.9221</v>
      </c>
      <c r="O189" s="46">
        <v>470.6558</v>
      </c>
      <c r="P189" s="46">
        <v>495.67570000000001</v>
      </c>
      <c r="Q189" s="46">
        <v>507.58979999999997</v>
      </c>
      <c r="R189" s="46">
        <v>508.8623</v>
      </c>
      <c r="S189" s="46">
        <v>566.7165</v>
      </c>
      <c r="T189" s="46">
        <v>589.42619999999999</v>
      </c>
    </row>
    <row r="190" spans="1:20" ht="12.75" customHeight="1" x14ac:dyDescent="0.25">
      <c r="A190" s="75" t="s">
        <v>25</v>
      </c>
      <c r="B190" s="88" t="s">
        <v>25</v>
      </c>
      <c r="C190" s="46" t="s">
        <v>183</v>
      </c>
      <c r="D190" s="46">
        <v>11.191700000000001</v>
      </c>
      <c r="E190" s="46">
        <v>11.521700000000001</v>
      </c>
      <c r="F190" s="46">
        <v>7.0993000000000004</v>
      </c>
      <c r="G190" s="46">
        <v>6.2706</v>
      </c>
      <c r="H190" s="46">
        <v>4.5031000000000008</v>
      </c>
      <c r="I190" s="46">
        <v>3.5129999999999999</v>
      </c>
      <c r="J190" s="46">
        <v>3.7146999999999997</v>
      </c>
      <c r="K190" s="46">
        <v>3.9860000000000002</v>
      </c>
      <c r="L190" s="46">
        <v>4.2904</v>
      </c>
      <c r="M190" s="46">
        <v>4.5543999999999993</v>
      </c>
      <c r="N190" s="46">
        <v>4.8953999999999995</v>
      </c>
      <c r="O190" s="46">
        <v>4.9945000000000004</v>
      </c>
      <c r="P190" s="46">
        <v>4.6791</v>
      </c>
      <c r="Q190" s="46">
        <v>4.7744</v>
      </c>
      <c r="R190" s="46">
        <v>4.5507</v>
      </c>
      <c r="S190" s="46">
        <v>4.9358000000000004</v>
      </c>
      <c r="T190" s="46">
        <v>4.9798</v>
      </c>
    </row>
    <row r="191" spans="1:20" ht="12.75" customHeight="1" x14ac:dyDescent="0.25">
      <c r="A191" s="75" t="s">
        <v>174</v>
      </c>
      <c r="B191" s="88" t="s">
        <v>174</v>
      </c>
      <c r="C191" s="46">
        <v>1.4520999999999999</v>
      </c>
      <c r="D191" s="46">
        <v>2.1452</v>
      </c>
      <c r="E191" s="46">
        <v>2.2368999999999999</v>
      </c>
      <c r="F191" s="46">
        <v>2.3469000000000002</v>
      </c>
      <c r="G191" s="46">
        <v>2.5119000000000002</v>
      </c>
      <c r="H191" s="46">
        <v>2.3689</v>
      </c>
      <c r="I191" s="46">
        <v>3.0253000000000001</v>
      </c>
      <c r="J191" s="46">
        <v>3.1903000000000001</v>
      </c>
      <c r="K191" s="46">
        <v>3.1646000000000001</v>
      </c>
      <c r="L191" s="46">
        <v>3.1206</v>
      </c>
      <c r="M191" s="46">
        <v>3.1646000000000001</v>
      </c>
      <c r="N191" s="46">
        <v>3.59</v>
      </c>
      <c r="O191" s="46">
        <v>3.7549999999999999</v>
      </c>
      <c r="P191" s="46">
        <v>3.9969999999999999</v>
      </c>
      <c r="Q191" s="46">
        <v>4.0814000000000004</v>
      </c>
      <c r="R191" s="46">
        <v>4.2501000000000007</v>
      </c>
      <c r="S191" s="46">
        <v>4.3673999999999999</v>
      </c>
      <c r="T191" s="46">
        <v>4.5103999999999997</v>
      </c>
    </row>
    <row r="192" spans="1:20" ht="12.75" customHeight="1" x14ac:dyDescent="0.25">
      <c r="A192" s="75" t="s">
        <v>26</v>
      </c>
      <c r="B192" s="87" t="s">
        <v>26</v>
      </c>
      <c r="C192" s="46">
        <v>178.1344</v>
      </c>
      <c r="D192" s="46">
        <v>126.31639999999999</v>
      </c>
      <c r="E192" s="46">
        <v>129.6181</v>
      </c>
      <c r="F192" s="46">
        <v>118.4676</v>
      </c>
      <c r="G192" s="46">
        <v>103.798</v>
      </c>
      <c r="H192" s="46">
        <v>88.268799999999999</v>
      </c>
      <c r="I192" s="46">
        <v>92.856899999999996</v>
      </c>
      <c r="J192" s="46">
        <v>97.850800000000007</v>
      </c>
      <c r="K192" s="46">
        <v>98.331399999999988</v>
      </c>
      <c r="L192" s="46">
        <v>102.2294</v>
      </c>
      <c r="M192" s="46">
        <v>99.910300000000007</v>
      </c>
      <c r="N192" s="46">
        <v>99.2864</v>
      </c>
      <c r="O192" s="46">
        <v>103.9789</v>
      </c>
      <c r="P192" s="46">
        <v>103.235</v>
      </c>
      <c r="Q192" s="46">
        <v>99.417699999999996</v>
      </c>
      <c r="R192" s="46">
        <v>82.810699999999997</v>
      </c>
      <c r="S192" s="46">
        <v>79.879800000000003</v>
      </c>
      <c r="T192" s="46">
        <v>85.604500000000002</v>
      </c>
    </row>
    <row r="193" spans="1:20" ht="12.75" customHeight="1" x14ac:dyDescent="0.25">
      <c r="A193" s="75" t="s">
        <v>72</v>
      </c>
      <c r="B193" s="89" t="s">
        <v>72</v>
      </c>
      <c r="C193" s="90">
        <v>2509.8024</v>
      </c>
      <c r="D193" s="90">
        <v>1582.1396000000002</v>
      </c>
      <c r="E193" s="90">
        <v>1543.0976000000001</v>
      </c>
      <c r="F193" s="90">
        <v>1466.7705000000001</v>
      </c>
      <c r="G193" s="90">
        <v>1440.972</v>
      </c>
      <c r="H193" s="90">
        <v>1478.0023999999999</v>
      </c>
      <c r="I193" s="90">
        <v>1479.1931999999999</v>
      </c>
      <c r="J193" s="90">
        <v>1499.2496999999998</v>
      </c>
      <c r="K193" s="90">
        <v>1500.3218999999999</v>
      </c>
      <c r="L193" s="90">
        <v>1530.4868000000001</v>
      </c>
      <c r="M193" s="90">
        <v>1533.0763999999999</v>
      </c>
      <c r="N193" s="90">
        <v>1533.8213999999998</v>
      </c>
      <c r="O193" s="90">
        <v>1591.4593</v>
      </c>
      <c r="P193" s="90">
        <v>1588.2576000000001</v>
      </c>
      <c r="Q193" s="90">
        <v>1619.9185</v>
      </c>
      <c r="R193" s="90">
        <v>1537.1476</v>
      </c>
      <c r="S193" s="90">
        <v>1604.5738000000001</v>
      </c>
      <c r="T193" s="90">
        <v>1650.2673</v>
      </c>
    </row>
    <row r="194" spans="1:20" ht="12.75" customHeight="1" x14ac:dyDescent="0.25">
      <c r="A194" s="75" t="s">
        <v>114</v>
      </c>
      <c r="B194" s="89" t="s">
        <v>114</v>
      </c>
      <c r="C194" s="90">
        <v>0.54270000000000007</v>
      </c>
      <c r="D194" s="90">
        <v>0.46200000000000002</v>
      </c>
      <c r="E194" s="90">
        <v>0.48039999999999999</v>
      </c>
      <c r="F194" s="90">
        <v>0.49869999999999998</v>
      </c>
      <c r="G194" s="90">
        <v>0.48769999999999997</v>
      </c>
      <c r="H194" s="90">
        <v>0.50970000000000004</v>
      </c>
      <c r="I194" s="90">
        <v>0.52800000000000002</v>
      </c>
      <c r="J194" s="90">
        <v>0.53170000000000006</v>
      </c>
      <c r="K194" s="90">
        <v>0.53170000000000006</v>
      </c>
      <c r="L194" s="90">
        <v>0.52070000000000005</v>
      </c>
      <c r="M194" s="90">
        <v>0.52800000000000002</v>
      </c>
      <c r="N194" s="90">
        <v>0.52800000000000002</v>
      </c>
      <c r="O194" s="90">
        <v>0.52800000000000002</v>
      </c>
      <c r="P194" s="90">
        <v>0.55740000000000001</v>
      </c>
      <c r="Q194" s="90">
        <v>0.54270000000000007</v>
      </c>
      <c r="R194" s="90">
        <v>0.5757000000000001</v>
      </c>
      <c r="S194" s="90">
        <v>0.59039999999999992</v>
      </c>
      <c r="T194" s="90">
        <v>0.66370000000000007</v>
      </c>
    </row>
    <row r="195" spans="1:20" ht="12.75" customHeight="1" x14ac:dyDescent="0.25">
      <c r="A195" s="75" t="s">
        <v>175</v>
      </c>
      <c r="B195" s="89" t="s">
        <v>175</v>
      </c>
      <c r="C195" s="90">
        <v>7.3000000000000001E-3</v>
      </c>
      <c r="D195" s="90">
        <v>1.0999999999999999E-2</v>
      </c>
      <c r="E195" s="90">
        <v>1.0999999999999999E-2</v>
      </c>
      <c r="F195" s="90">
        <v>1.0999999999999999E-2</v>
      </c>
      <c r="G195" s="90">
        <v>1.0999999999999999E-2</v>
      </c>
      <c r="H195" s="90">
        <v>1.0999999999999999E-2</v>
      </c>
      <c r="I195" s="90">
        <v>1.0999999999999999E-2</v>
      </c>
      <c r="J195" s="90">
        <v>1.0999999999999999E-2</v>
      </c>
      <c r="K195" s="90">
        <v>1.0999999999999999E-2</v>
      </c>
      <c r="L195" s="90">
        <v>1.0999999999999999E-2</v>
      </c>
      <c r="M195" s="90">
        <v>1.0999999999999999E-2</v>
      </c>
      <c r="N195" s="90">
        <v>1.0999999999999999E-2</v>
      </c>
      <c r="O195" s="90">
        <v>1.0999999999999999E-2</v>
      </c>
      <c r="P195" s="90">
        <v>1.0999999999999999E-2</v>
      </c>
      <c r="Q195" s="90">
        <v>1.0999999999999999E-2</v>
      </c>
      <c r="R195" s="90">
        <v>1.0999999999999999E-2</v>
      </c>
      <c r="S195" s="90">
        <v>1.0999999999999999E-2</v>
      </c>
      <c r="T195" s="90">
        <v>1.0999999999999999E-2</v>
      </c>
    </row>
    <row r="196" spans="1:20" ht="12.75" customHeight="1" x14ac:dyDescent="0.25">
      <c r="A196" s="75" t="s">
        <v>146</v>
      </c>
      <c r="B196" s="89" t="s">
        <v>146</v>
      </c>
      <c r="C196" s="90">
        <v>6.6000000000000003E-2</v>
      </c>
      <c r="D196" s="90">
        <v>9.5299999999999996E-2</v>
      </c>
      <c r="E196" s="90">
        <v>0.1027</v>
      </c>
      <c r="F196" s="90">
        <v>0.1027</v>
      </c>
      <c r="G196" s="90">
        <v>0.1027</v>
      </c>
      <c r="H196" s="90">
        <v>0.1027</v>
      </c>
      <c r="I196" s="90">
        <v>0.1027</v>
      </c>
      <c r="J196" s="90">
        <v>0.18340000000000001</v>
      </c>
      <c r="K196" s="90">
        <v>0.19800000000000001</v>
      </c>
      <c r="L196" s="90">
        <v>0.22</v>
      </c>
      <c r="M196" s="90">
        <v>0.22740000000000002</v>
      </c>
      <c r="N196" s="90">
        <v>0.23469999999999999</v>
      </c>
      <c r="O196" s="90">
        <v>0.23469999999999999</v>
      </c>
      <c r="P196" s="90">
        <v>0.24940000000000001</v>
      </c>
      <c r="Q196" s="90">
        <v>0.24940000000000001</v>
      </c>
      <c r="R196" s="90">
        <v>0.26039999999999996</v>
      </c>
      <c r="S196" s="90">
        <v>0.26039999999999996</v>
      </c>
      <c r="T196" s="90">
        <v>0.26769999999999999</v>
      </c>
    </row>
    <row r="197" spans="1:20" ht="12.75" customHeight="1" x14ac:dyDescent="0.25">
      <c r="A197" s="75" t="s">
        <v>73</v>
      </c>
      <c r="B197" s="91" t="s">
        <v>73</v>
      </c>
      <c r="C197" s="90">
        <v>0.16500000000000001</v>
      </c>
      <c r="D197" s="90">
        <v>0.31169999999999998</v>
      </c>
      <c r="E197" s="90">
        <v>0.33</v>
      </c>
      <c r="F197" s="90">
        <v>0.31169999999999998</v>
      </c>
      <c r="G197" s="90">
        <v>0.308</v>
      </c>
      <c r="H197" s="90">
        <v>0.31900000000000001</v>
      </c>
      <c r="I197" s="90">
        <v>0.33</v>
      </c>
      <c r="J197" s="90">
        <v>0.36299999999999999</v>
      </c>
      <c r="K197" s="90">
        <v>0.32639999999999997</v>
      </c>
      <c r="L197" s="90">
        <v>0.3594</v>
      </c>
      <c r="M197" s="90">
        <v>0.35570000000000002</v>
      </c>
      <c r="N197" s="90">
        <v>0.36669999999999997</v>
      </c>
      <c r="O197" s="90">
        <v>0.36669999999999997</v>
      </c>
      <c r="P197" s="90">
        <v>0.38500000000000001</v>
      </c>
      <c r="Q197" s="90">
        <v>0.39600000000000002</v>
      </c>
      <c r="R197" s="90">
        <v>0.38500000000000001</v>
      </c>
      <c r="S197" s="90">
        <v>0.40339999999999998</v>
      </c>
      <c r="T197" s="90">
        <v>0.40699999999999997</v>
      </c>
    </row>
    <row r="198" spans="1:20" ht="12.75" customHeight="1" x14ac:dyDescent="0.25">
      <c r="A198" s="75" t="s">
        <v>176</v>
      </c>
      <c r="B198" s="88" t="s">
        <v>176</v>
      </c>
      <c r="C198" s="46">
        <v>9.1700000000000004E-2</v>
      </c>
      <c r="D198" s="46">
        <v>6.9699999999999998E-2</v>
      </c>
      <c r="E198" s="46">
        <v>6.9699999999999998E-2</v>
      </c>
      <c r="F198" s="46">
        <v>4.7700000000000006E-2</v>
      </c>
      <c r="G198" s="46">
        <v>5.5E-2</v>
      </c>
      <c r="H198" s="46">
        <v>5.5E-2</v>
      </c>
      <c r="I198" s="46">
        <v>5.5E-2</v>
      </c>
      <c r="J198" s="46">
        <v>5.5E-2</v>
      </c>
      <c r="K198" s="46">
        <v>5.8700000000000002E-2</v>
      </c>
      <c r="L198" s="46">
        <v>6.6000000000000003E-2</v>
      </c>
      <c r="M198" s="46">
        <v>6.2299999999999994E-2</v>
      </c>
      <c r="N198" s="46">
        <v>6.6000000000000003E-2</v>
      </c>
      <c r="O198" s="46">
        <v>6.6000000000000003E-2</v>
      </c>
      <c r="P198" s="46">
        <v>6.6000000000000003E-2</v>
      </c>
      <c r="Q198" s="46">
        <v>6.6000000000000003E-2</v>
      </c>
      <c r="R198" s="46">
        <v>6.6000000000000003E-2</v>
      </c>
      <c r="S198" s="46">
        <v>6.9699999999999998E-2</v>
      </c>
      <c r="T198" s="46">
        <v>6.9699999999999998E-2</v>
      </c>
    </row>
    <row r="199" spans="1:20" ht="12.75" customHeight="1" x14ac:dyDescent="0.25">
      <c r="A199" s="75" t="s">
        <v>210</v>
      </c>
      <c r="B199" s="88" t="s">
        <v>210</v>
      </c>
      <c r="C199" s="46">
        <v>8.0700000000000008E-2</v>
      </c>
      <c r="D199" s="46">
        <v>0.12830000000000003</v>
      </c>
      <c r="E199" s="46">
        <v>0.13200000000000001</v>
      </c>
      <c r="F199" s="46">
        <v>0.13200000000000001</v>
      </c>
      <c r="G199" s="46">
        <v>0.1613</v>
      </c>
      <c r="H199" s="46">
        <v>0.16500000000000001</v>
      </c>
      <c r="I199" s="46">
        <v>0.1467</v>
      </c>
      <c r="J199" s="46">
        <v>0.1797</v>
      </c>
      <c r="K199" s="46">
        <v>0.187</v>
      </c>
      <c r="L199" s="46">
        <v>0.19800000000000001</v>
      </c>
      <c r="M199" s="46">
        <v>0.22</v>
      </c>
      <c r="N199" s="46">
        <v>0.22</v>
      </c>
      <c r="O199" s="46">
        <v>0.22</v>
      </c>
      <c r="P199" s="46">
        <v>0.22740000000000002</v>
      </c>
      <c r="Q199" s="46">
        <v>0.23100000000000001</v>
      </c>
      <c r="R199" s="46">
        <v>0.23100000000000001</v>
      </c>
      <c r="S199" s="46">
        <v>0.23469999999999999</v>
      </c>
      <c r="T199" s="46">
        <v>0.2384</v>
      </c>
    </row>
    <row r="200" spans="1:20" ht="12.75" customHeight="1" x14ac:dyDescent="0.25">
      <c r="A200" s="75" t="s">
        <v>115</v>
      </c>
      <c r="B200" s="88" t="s">
        <v>115</v>
      </c>
      <c r="C200" s="46">
        <v>0.12470000000000001</v>
      </c>
      <c r="D200" s="46">
        <v>0.13200000000000001</v>
      </c>
      <c r="E200" s="46">
        <v>0.13200000000000001</v>
      </c>
      <c r="F200" s="46">
        <v>0.13200000000000001</v>
      </c>
      <c r="G200" s="46">
        <v>0.13200000000000001</v>
      </c>
      <c r="H200" s="46">
        <v>0.13930000000000001</v>
      </c>
      <c r="I200" s="46">
        <v>0.13930000000000001</v>
      </c>
      <c r="J200" s="46">
        <v>0.14299999999999999</v>
      </c>
      <c r="K200" s="46">
        <v>0.14299999999999999</v>
      </c>
      <c r="L200" s="46">
        <v>0.15030000000000002</v>
      </c>
      <c r="M200" s="46">
        <v>0.1613</v>
      </c>
      <c r="N200" s="46">
        <v>0.16869999999999999</v>
      </c>
      <c r="O200" s="46">
        <v>0.17599999999999999</v>
      </c>
      <c r="P200" s="46">
        <v>0.187</v>
      </c>
      <c r="Q200" s="46">
        <v>0.19069999999999998</v>
      </c>
      <c r="R200" s="46">
        <v>0.19800000000000001</v>
      </c>
      <c r="S200" s="46">
        <v>0.2054</v>
      </c>
      <c r="T200" s="46">
        <v>0.23469999999999999</v>
      </c>
    </row>
    <row r="201" spans="1:20" ht="12.75" customHeight="1" x14ac:dyDescent="0.25">
      <c r="A201" s="75" t="s">
        <v>116</v>
      </c>
      <c r="B201" s="88" t="s">
        <v>116</v>
      </c>
      <c r="C201" s="46">
        <v>4.7700000000000006E-2</v>
      </c>
      <c r="D201" s="46">
        <v>4.7700000000000006E-2</v>
      </c>
      <c r="E201" s="46">
        <v>4.7700000000000006E-2</v>
      </c>
      <c r="F201" s="46">
        <v>4.7700000000000006E-2</v>
      </c>
      <c r="G201" s="46">
        <v>4.7700000000000006E-2</v>
      </c>
      <c r="H201" s="46">
        <v>4.7700000000000006E-2</v>
      </c>
      <c r="I201" s="46">
        <v>4.7700000000000006E-2</v>
      </c>
      <c r="J201" s="46">
        <v>5.1299999999999998E-2</v>
      </c>
      <c r="K201" s="46">
        <v>5.8700000000000002E-2</v>
      </c>
      <c r="L201" s="46">
        <v>6.6000000000000003E-2</v>
      </c>
      <c r="M201" s="46">
        <v>7.3300000000000004E-2</v>
      </c>
      <c r="N201" s="46">
        <v>7.6999999999999999E-2</v>
      </c>
      <c r="O201" s="46">
        <v>8.43E-2</v>
      </c>
      <c r="P201" s="46">
        <v>8.43E-2</v>
      </c>
      <c r="Q201" s="46">
        <v>8.43E-2</v>
      </c>
      <c r="R201" s="46">
        <v>9.1700000000000004E-2</v>
      </c>
      <c r="S201" s="46">
        <v>9.9000000000000005E-2</v>
      </c>
      <c r="T201" s="46">
        <v>0.1027</v>
      </c>
    </row>
    <row r="202" spans="1:20" ht="12.75" customHeight="1" x14ac:dyDescent="0.25">
      <c r="A202" s="75" t="s">
        <v>147</v>
      </c>
      <c r="B202" s="87" t="s">
        <v>147</v>
      </c>
      <c r="C202" s="46">
        <v>217.94810000000001</v>
      </c>
      <c r="D202" s="46">
        <v>236.25379999999998</v>
      </c>
      <c r="E202" s="46">
        <v>258.7509</v>
      </c>
      <c r="F202" s="46">
        <v>216.23929999999999</v>
      </c>
      <c r="G202" s="46">
        <v>207.68049999999999</v>
      </c>
      <c r="H202" s="46">
        <v>226.45929999999998</v>
      </c>
      <c r="I202" s="46">
        <v>296.93529999999998</v>
      </c>
      <c r="J202" s="46">
        <v>297.214</v>
      </c>
      <c r="K202" s="46">
        <v>326.40699999999998</v>
      </c>
      <c r="L202" s="46">
        <v>327.2724</v>
      </c>
      <c r="M202" s="46">
        <v>395.83429999999998</v>
      </c>
      <c r="N202" s="46">
        <v>397.64209999999997</v>
      </c>
      <c r="O202" s="46">
        <v>432.73899999999998</v>
      </c>
      <c r="P202" s="46">
        <v>393.5351</v>
      </c>
      <c r="Q202" s="46">
        <v>418.23970000000003</v>
      </c>
      <c r="R202" s="46">
        <v>484.88009999999997</v>
      </c>
      <c r="S202" s="46">
        <v>533.0938000000001</v>
      </c>
      <c r="T202" s="46">
        <v>520.27760000000001</v>
      </c>
    </row>
    <row r="203" spans="1:20" ht="12.75" customHeight="1" x14ac:dyDescent="0.25">
      <c r="A203" s="75" t="s">
        <v>117</v>
      </c>
      <c r="B203" s="89" t="s">
        <v>117</v>
      </c>
      <c r="C203" s="90">
        <v>3.1829999999999998</v>
      </c>
      <c r="D203" s="90">
        <v>3.4946999999999999</v>
      </c>
      <c r="E203" s="90">
        <v>3.7403000000000004</v>
      </c>
      <c r="F203" s="90">
        <v>3.2635999999999998</v>
      </c>
      <c r="G203" s="90">
        <v>3.4285999999999999</v>
      </c>
      <c r="H203" s="90">
        <v>3.7</v>
      </c>
      <c r="I203" s="90">
        <v>3.9384000000000001</v>
      </c>
      <c r="J203" s="90">
        <v>4.3307000000000002</v>
      </c>
      <c r="K203" s="90">
        <v>4.5471000000000004</v>
      </c>
      <c r="L203" s="90">
        <v>5.0128000000000004</v>
      </c>
      <c r="M203" s="90">
        <v>5.2805</v>
      </c>
      <c r="N203" s="90">
        <v>5.8598999999999997</v>
      </c>
      <c r="O203" s="90">
        <v>4.7891000000000004</v>
      </c>
      <c r="P203" s="90">
        <v>5.3354999999999997</v>
      </c>
      <c r="Q203" s="90">
        <v>5.4417999999999997</v>
      </c>
      <c r="R203" s="90">
        <v>5.8488999999999995</v>
      </c>
      <c r="S203" s="90">
        <v>8.2728000000000002</v>
      </c>
      <c r="T203" s="90">
        <v>7.8583999999999996</v>
      </c>
    </row>
    <row r="204" spans="1:20" ht="12.75" customHeight="1" x14ac:dyDescent="0.25">
      <c r="A204" s="75" t="s">
        <v>211</v>
      </c>
      <c r="B204" s="89" t="s">
        <v>211</v>
      </c>
      <c r="C204" s="90" t="s">
        <v>183</v>
      </c>
      <c r="D204" s="90" t="s">
        <v>183</v>
      </c>
      <c r="E204" s="90" t="s">
        <v>183</v>
      </c>
      <c r="F204" s="90" t="s">
        <v>183</v>
      </c>
      <c r="G204" s="90" t="s">
        <v>183</v>
      </c>
      <c r="H204" s="90" t="s">
        <v>183</v>
      </c>
      <c r="I204" s="90" t="s">
        <v>183</v>
      </c>
      <c r="J204" s="90" t="s">
        <v>183</v>
      </c>
      <c r="K204" s="90" t="s">
        <v>183</v>
      </c>
      <c r="L204" s="90" t="s">
        <v>183</v>
      </c>
      <c r="M204" s="90" t="s">
        <v>183</v>
      </c>
      <c r="N204" s="90" t="s">
        <v>183</v>
      </c>
      <c r="O204" s="90">
        <v>53.765599999999999</v>
      </c>
      <c r="P204" s="90">
        <v>52.251100000000001</v>
      </c>
      <c r="Q204" s="90">
        <v>51.880699999999997</v>
      </c>
      <c r="R204" s="90">
        <v>46.127199999999995</v>
      </c>
      <c r="S204" s="90">
        <v>45.877800000000001</v>
      </c>
      <c r="T204" s="90">
        <v>49.185499999999998</v>
      </c>
    </row>
    <row r="205" spans="1:20" ht="12.75" customHeight="1" x14ac:dyDescent="0.25">
      <c r="A205" s="75" t="s">
        <v>118</v>
      </c>
      <c r="B205" s="89" t="s">
        <v>118</v>
      </c>
      <c r="C205" s="90">
        <v>0.11370000000000001</v>
      </c>
      <c r="D205" s="90">
        <v>0.187</v>
      </c>
      <c r="E205" s="90">
        <v>0.19440000000000002</v>
      </c>
      <c r="F205" s="90">
        <v>0.40699999999999997</v>
      </c>
      <c r="G205" s="90">
        <v>0.43269999999999997</v>
      </c>
      <c r="H205" s="90">
        <v>0.50600000000000001</v>
      </c>
      <c r="I205" s="90">
        <v>0.55740000000000001</v>
      </c>
      <c r="J205" s="90">
        <v>0.63439999999999996</v>
      </c>
      <c r="K205" s="90">
        <v>0.53900000000000003</v>
      </c>
      <c r="L205" s="90">
        <v>0.55010000000000003</v>
      </c>
      <c r="M205" s="90">
        <v>0.73709999999999998</v>
      </c>
      <c r="N205" s="90">
        <v>0.68940000000000001</v>
      </c>
      <c r="O205" s="90">
        <v>0.73339999999999994</v>
      </c>
      <c r="P205" s="90">
        <v>0.64170000000000005</v>
      </c>
      <c r="Q205" s="90">
        <v>0.69310000000000005</v>
      </c>
      <c r="R205" s="90">
        <v>0.74070000000000003</v>
      </c>
      <c r="S205" s="90">
        <v>0.68940000000000001</v>
      </c>
      <c r="T205" s="90">
        <v>0.59770000000000001</v>
      </c>
    </row>
    <row r="206" spans="1:20" ht="12.75" customHeight="1" x14ac:dyDescent="0.25">
      <c r="A206" s="75" t="s">
        <v>177</v>
      </c>
      <c r="B206" s="91" t="s">
        <v>177</v>
      </c>
      <c r="C206" s="90">
        <v>0.38869999999999999</v>
      </c>
      <c r="D206" s="90">
        <v>0.35199999999999998</v>
      </c>
      <c r="E206" s="90">
        <v>0.38500000000000001</v>
      </c>
      <c r="F206" s="90">
        <v>0.39239999999999997</v>
      </c>
      <c r="G206" s="90">
        <v>0.36669999999999997</v>
      </c>
      <c r="H206" s="90">
        <v>0.35199999999999998</v>
      </c>
      <c r="I206" s="90">
        <v>0.4254</v>
      </c>
      <c r="J206" s="90">
        <v>0.56840000000000002</v>
      </c>
      <c r="K206" s="90">
        <v>0.60870000000000002</v>
      </c>
      <c r="L206" s="90">
        <v>0.65270000000000006</v>
      </c>
      <c r="M206" s="90">
        <v>0.64170000000000005</v>
      </c>
      <c r="N206" s="90">
        <v>0.5464</v>
      </c>
      <c r="O206" s="90">
        <v>0.73339999999999994</v>
      </c>
      <c r="P206" s="90">
        <v>0.64170000000000005</v>
      </c>
      <c r="Q206" s="90">
        <v>0.66370000000000007</v>
      </c>
      <c r="R206" s="90">
        <v>0.65270000000000006</v>
      </c>
      <c r="S206" s="90">
        <v>0.72609999999999997</v>
      </c>
      <c r="T206" s="90">
        <v>0.89839999999999998</v>
      </c>
    </row>
    <row r="207" spans="1:20" ht="12.75" customHeight="1" x14ac:dyDescent="0.25">
      <c r="A207" s="75" t="s">
        <v>148</v>
      </c>
      <c r="B207" s="91" t="s">
        <v>148</v>
      </c>
      <c r="C207" s="90">
        <v>46.941300000000005</v>
      </c>
      <c r="D207" s="90">
        <v>47.109900000000003</v>
      </c>
      <c r="E207" s="90">
        <v>55.305699999999995</v>
      </c>
      <c r="F207" s="90">
        <v>69.240300000000005</v>
      </c>
      <c r="G207" s="90">
        <v>57.293199999999999</v>
      </c>
      <c r="H207" s="90">
        <v>50.069199999999995</v>
      </c>
      <c r="I207" s="90">
        <v>49.005800000000001</v>
      </c>
      <c r="J207" s="90">
        <v>49.541199999999996</v>
      </c>
      <c r="K207" s="90">
        <v>47.231000000000002</v>
      </c>
      <c r="L207" s="90">
        <v>31.1328</v>
      </c>
      <c r="M207" s="90">
        <v>28.474299999999999</v>
      </c>
      <c r="N207" s="90">
        <v>30.359099999999998</v>
      </c>
      <c r="O207" s="90">
        <v>30.799099999999999</v>
      </c>
      <c r="P207" s="90">
        <v>18.195700000000002</v>
      </c>
      <c r="Q207" s="90">
        <v>23.846499999999999</v>
      </c>
      <c r="R207" s="90">
        <v>23.831799999999998</v>
      </c>
      <c r="S207" s="90">
        <v>13.479899999999999</v>
      </c>
      <c r="T207" s="90">
        <v>22.394400000000001</v>
      </c>
    </row>
    <row r="208" spans="1:20" ht="12.75" customHeight="1" x14ac:dyDescent="0.25">
      <c r="A208" s="75" t="s">
        <v>74</v>
      </c>
      <c r="B208" s="88" t="s">
        <v>74</v>
      </c>
      <c r="C208" s="46">
        <v>61.805500000000002</v>
      </c>
      <c r="D208" s="46">
        <v>44.574599999999997</v>
      </c>
      <c r="E208" s="46">
        <v>44.953600000000002</v>
      </c>
      <c r="F208" s="46">
        <v>44.190300000000001</v>
      </c>
      <c r="G208" s="46">
        <v>43.652200000000001</v>
      </c>
      <c r="H208" s="46">
        <v>42.882199999999997</v>
      </c>
      <c r="I208" s="46">
        <v>41.032699999999998</v>
      </c>
      <c r="J208" s="46">
        <v>43.306100000000001</v>
      </c>
      <c r="K208" s="46">
        <v>41.114400000000003</v>
      </c>
      <c r="L208" s="46">
        <v>41.9617</v>
      </c>
      <c r="M208" s="46">
        <v>42.304600000000001</v>
      </c>
      <c r="N208" s="46">
        <v>41.900500000000001</v>
      </c>
      <c r="O208" s="46">
        <v>41.523000000000003</v>
      </c>
      <c r="P208" s="46">
        <v>39.7241</v>
      </c>
      <c r="Q208" s="46">
        <v>40.366500000000002</v>
      </c>
      <c r="R208" s="46">
        <v>36.5212</v>
      </c>
      <c r="S208" s="46">
        <v>37.430599999999998</v>
      </c>
      <c r="T208" s="46">
        <v>37.233499999999999</v>
      </c>
    </row>
    <row r="209" spans="1:20" ht="12.75" customHeight="1" x14ac:dyDescent="0.25">
      <c r="A209" s="75" t="s">
        <v>27</v>
      </c>
      <c r="B209" s="88" t="s">
        <v>27</v>
      </c>
      <c r="C209" s="46">
        <v>14.792</v>
      </c>
      <c r="D209" s="46">
        <v>15.011100000000001</v>
      </c>
      <c r="E209" s="46">
        <v>15.678100000000001</v>
      </c>
      <c r="F209" s="46">
        <v>15.9909</v>
      </c>
      <c r="G209" s="46">
        <v>15.730700000000001</v>
      </c>
      <c r="H209" s="46">
        <v>15.1044</v>
      </c>
      <c r="I209" s="46">
        <v>15.2135</v>
      </c>
      <c r="J209" s="46">
        <v>16.125</v>
      </c>
      <c r="K209" s="46">
        <v>16.276199999999999</v>
      </c>
      <c r="L209" s="46">
        <v>16.034800000000001</v>
      </c>
      <c r="M209" s="46">
        <v>16.392499999999998</v>
      </c>
      <c r="N209" s="46">
        <v>16.6937</v>
      </c>
      <c r="O209" s="46">
        <v>16.897200000000002</v>
      </c>
      <c r="P209" s="46">
        <v>17.034299999999998</v>
      </c>
      <c r="Q209" s="46">
        <v>18.003</v>
      </c>
      <c r="R209" s="46">
        <v>16.0611</v>
      </c>
      <c r="S209" s="46">
        <v>16.136399999999998</v>
      </c>
      <c r="T209" s="46">
        <v>16.177900000000001</v>
      </c>
    </row>
    <row r="210" spans="1:20" ht="12.75" customHeight="1" x14ac:dyDescent="0.25">
      <c r="A210" s="75" t="s">
        <v>178</v>
      </c>
      <c r="B210" s="88" t="s">
        <v>178</v>
      </c>
      <c r="C210" s="46">
        <v>0.1613</v>
      </c>
      <c r="D210" s="46">
        <v>0.1613</v>
      </c>
      <c r="E210" s="46">
        <v>0.1613</v>
      </c>
      <c r="F210" s="46">
        <v>0.1613</v>
      </c>
      <c r="G210" s="46">
        <v>0.1613</v>
      </c>
      <c r="H210" s="46">
        <v>0.16500000000000001</v>
      </c>
      <c r="I210" s="46">
        <v>0.16500000000000001</v>
      </c>
      <c r="J210" s="46">
        <v>0.17230000000000001</v>
      </c>
      <c r="K210" s="46">
        <v>0.17230000000000001</v>
      </c>
      <c r="L210" s="46">
        <v>0.1797</v>
      </c>
      <c r="M210" s="46">
        <v>0.1797</v>
      </c>
      <c r="N210" s="46">
        <v>0.1797</v>
      </c>
      <c r="O210" s="46">
        <v>0.1797</v>
      </c>
      <c r="P210" s="46">
        <v>0.19069999999999998</v>
      </c>
      <c r="Q210" s="46">
        <v>0.19069999999999998</v>
      </c>
      <c r="R210" s="46">
        <v>0.19440000000000002</v>
      </c>
      <c r="S210" s="46">
        <v>0.19800000000000001</v>
      </c>
      <c r="T210" s="46">
        <v>0.19800000000000001</v>
      </c>
    </row>
    <row r="211" spans="1:20" ht="12.75" customHeight="1" x14ac:dyDescent="0.25">
      <c r="A211" s="75" t="s">
        <v>179</v>
      </c>
      <c r="B211" s="87" t="s">
        <v>179</v>
      </c>
      <c r="C211" s="46">
        <v>1.83E-2</v>
      </c>
      <c r="D211" s="46">
        <v>1.0999999999999999E-2</v>
      </c>
      <c r="E211" s="46" t="s">
        <v>183</v>
      </c>
      <c r="F211" s="46" t="s">
        <v>183</v>
      </c>
      <c r="G211" s="46" t="s">
        <v>183</v>
      </c>
      <c r="H211" s="46" t="s">
        <v>183</v>
      </c>
      <c r="I211" s="46">
        <v>0.51700000000000002</v>
      </c>
      <c r="J211" s="46">
        <v>0.50239999999999996</v>
      </c>
      <c r="K211" s="46">
        <v>0.5867</v>
      </c>
      <c r="L211" s="46">
        <v>0.59410000000000007</v>
      </c>
      <c r="M211" s="46">
        <v>0.59410000000000007</v>
      </c>
      <c r="N211" s="46">
        <v>0.59410000000000007</v>
      </c>
      <c r="O211" s="46">
        <v>0.59410000000000007</v>
      </c>
      <c r="P211" s="46">
        <v>0.60870000000000002</v>
      </c>
      <c r="Q211" s="46">
        <v>0.60139999999999993</v>
      </c>
      <c r="R211" s="46">
        <v>0.59770000000000001</v>
      </c>
      <c r="S211" s="46">
        <v>0.61239999999999994</v>
      </c>
      <c r="T211" s="46">
        <v>0.5757000000000001</v>
      </c>
    </row>
    <row r="212" spans="1:20" ht="14.25" customHeight="1" x14ac:dyDescent="0.25">
      <c r="A212" s="75" t="s">
        <v>149</v>
      </c>
      <c r="B212" s="87" t="s">
        <v>149</v>
      </c>
      <c r="C212" s="46">
        <v>319.79540000000003</v>
      </c>
      <c r="D212" s="46">
        <v>353.45850000000002</v>
      </c>
      <c r="E212" s="46">
        <v>358.63990000000001</v>
      </c>
      <c r="F212" s="46">
        <v>371.32779999999997</v>
      </c>
      <c r="G212" s="46">
        <v>372.21879999999999</v>
      </c>
      <c r="H212" s="46">
        <v>371.03440000000001</v>
      </c>
      <c r="I212" s="46">
        <v>368.6105</v>
      </c>
      <c r="J212" s="46">
        <v>362.74329999999998</v>
      </c>
      <c r="K212" s="46">
        <v>347.6866</v>
      </c>
      <c r="L212" s="46">
        <v>380.81059999999997</v>
      </c>
      <c r="M212" s="46">
        <v>424.77429999999998</v>
      </c>
      <c r="N212" s="46">
        <v>391.81900000000002</v>
      </c>
      <c r="O212" s="46">
        <v>422.44569999999999</v>
      </c>
      <c r="P212" s="46">
        <v>440.9898</v>
      </c>
      <c r="Q212" s="46">
        <v>469.09</v>
      </c>
      <c r="R212" s="46">
        <v>477.8064</v>
      </c>
      <c r="S212" s="46">
        <v>454.95</v>
      </c>
      <c r="T212" s="46">
        <v>477.24170000000004</v>
      </c>
    </row>
    <row r="213" spans="1:20" ht="12.75" customHeight="1" x14ac:dyDescent="0.25">
      <c r="A213" s="75" t="s">
        <v>28</v>
      </c>
      <c r="B213" s="89" t="s">
        <v>28</v>
      </c>
      <c r="C213" s="90">
        <v>227.50800000000001</v>
      </c>
      <c r="D213" s="90">
        <v>262.86</v>
      </c>
      <c r="E213" s="90">
        <v>250.54320000000001</v>
      </c>
      <c r="F213" s="90">
        <v>263.30369999999999</v>
      </c>
      <c r="G213" s="90">
        <v>271.51499999999999</v>
      </c>
      <c r="H213" s="90">
        <v>294.90179999999998</v>
      </c>
      <c r="I213" s="90">
        <v>308.02640000000002</v>
      </c>
      <c r="J213" s="90">
        <v>308.78640000000001</v>
      </c>
      <c r="K213" s="90">
        <v>328.87870000000004</v>
      </c>
      <c r="L213" s="90">
        <v>333.16800000000001</v>
      </c>
      <c r="M213" s="90">
        <v>350.07130000000001</v>
      </c>
      <c r="N213" s="90">
        <v>365.47840000000002</v>
      </c>
      <c r="O213" s="90">
        <v>356.71209999999996</v>
      </c>
      <c r="P213" s="90">
        <v>363.74400000000003</v>
      </c>
      <c r="Q213" s="90">
        <v>333.18170000000003</v>
      </c>
      <c r="R213" s="90">
        <v>293.73230000000001</v>
      </c>
      <c r="S213" s="90">
        <v>280.37759999999997</v>
      </c>
      <c r="T213" s="90">
        <v>280.92270000000002</v>
      </c>
    </row>
    <row r="214" spans="1:20" ht="12.75" customHeight="1" x14ac:dyDescent="0.25">
      <c r="A214" s="75" t="s">
        <v>75</v>
      </c>
      <c r="B214" s="89" t="s">
        <v>75</v>
      </c>
      <c r="C214" s="90">
        <v>3.8687</v>
      </c>
      <c r="D214" s="90">
        <v>5.9038999999999993</v>
      </c>
      <c r="E214" s="90">
        <v>7.0626000000000007</v>
      </c>
      <c r="F214" s="90">
        <v>7.6163999999999996</v>
      </c>
      <c r="G214" s="90">
        <v>7.8253999999999992</v>
      </c>
      <c r="H214" s="90">
        <v>8.6174999999999997</v>
      </c>
      <c r="I214" s="90">
        <v>10.238299999999999</v>
      </c>
      <c r="J214" s="90">
        <v>10.4436</v>
      </c>
      <c r="K214" s="90">
        <v>11.055999999999999</v>
      </c>
      <c r="L214" s="90">
        <v>11.077999999999999</v>
      </c>
      <c r="M214" s="90">
        <v>12.299100000000001</v>
      </c>
      <c r="N214" s="90">
        <v>12.101100000000001</v>
      </c>
      <c r="O214" s="90">
        <v>11.9764</v>
      </c>
      <c r="P214" s="90">
        <v>12.354100000000001</v>
      </c>
      <c r="Q214" s="90">
        <v>12.2074</v>
      </c>
      <c r="R214" s="90">
        <v>13.1755</v>
      </c>
      <c r="S214" s="90">
        <v>13.388200000000001</v>
      </c>
      <c r="T214" s="90">
        <v>15.232700000000001</v>
      </c>
    </row>
    <row r="215" spans="1:20" ht="12.75" customHeight="1" x14ac:dyDescent="0.25">
      <c r="A215" s="75" t="s">
        <v>212</v>
      </c>
      <c r="B215" s="89" t="s">
        <v>212</v>
      </c>
      <c r="C215" s="90" t="s">
        <v>183</v>
      </c>
      <c r="D215" s="90" t="s">
        <v>183</v>
      </c>
      <c r="E215" s="90" t="s">
        <v>183</v>
      </c>
      <c r="F215" s="90">
        <v>0.39600000000000002</v>
      </c>
      <c r="G215" s="90">
        <v>0.60139999999999993</v>
      </c>
      <c r="H215" s="90">
        <v>0.64910000000000001</v>
      </c>
      <c r="I215" s="90">
        <v>0.79210000000000003</v>
      </c>
      <c r="J215" s="90">
        <v>1.3494999999999999</v>
      </c>
      <c r="K215" s="90">
        <v>1.1551</v>
      </c>
      <c r="L215" s="90">
        <v>1.2798</v>
      </c>
      <c r="M215" s="90">
        <v>1.8665</v>
      </c>
      <c r="N215" s="90">
        <v>2.7429000000000001</v>
      </c>
      <c r="O215" s="90">
        <v>2.2662</v>
      </c>
      <c r="P215" s="90">
        <v>2.3249</v>
      </c>
      <c r="Q215" s="90">
        <v>2.0535000000000001</v>
      </c>
      <c r="R215" s="90">
        <v>2.0901999999999998</v>
      </c>
      <c r="S215" s="90">
        <v>2.0352000000000001</v>
      </c>
      <c r="T215" s="90">
        <v>2.2479</v>
      </c>
    </row>
    <row r="216" spans="1:20" ht="12.75" customHeight="1" x14ac:dyDescent="0.25">
      <c r="A216" s="75" t="s">
        <v>180</v>
      </c>
      <c r="B216" s="91" t="s">
        <v>180</v>
      </c>
      <c r="C216" s="90">
        <v>1.8115000000000001</v>
      </c>
      <c r="D216" s="90">
        <v>2.1819000000000002</v>
      </c>
      <c r="E216" s="90">
        <v>2.1305000000000001</v>
      </c>
      <c r="F216" s="90">
        <v>2.1415000000000002</v>
      </c>
      <c r="G216" s="90">
        <v>2.1635</v>
      </c>
      <c r="H216" s="90">
        <v>2.1524999999999999</v>
      </c>
      <c r="I216" s="90">
        <v>2.1269</v>
      </c>
      <c r="J216" s="90">
        <v>2.2734999999999999</v>
      </c>
      <c r="K216" s="90">
        <v>2.2589000000000001</v>
      </c>
      <c r="L216" s="90">
        <v>2.2479</v>
      </c>
      <c r="M216" s="90">
        <v>2.2991999999999999</v>
      </c>
      <c r="N216" s="90">
        <v>2.3872</v>
      </c>
      <c r="O216" s="90">
        <v>2.4495999999999998</v>
      </c>
      <c r="P216" s="90">
        <v>2.4531999999999998</v>
      </c>
      <c r="Q216" s="90">
        <v>2.4531999999999998</v>
      </c>
      <c r="R216" s="90">
        <v>2.4751999999999996</v>
      </c>
      <c r="S216" s="90">
        <v>2.3946000000000001</v>
      </c>
      <c r="T216" s="90">
        <v>1.9105000000000001</v>
      </c>
    </row>
    <row r="217" spans="1:20" ht="12.75" customHeight="1" x14ac:dyDescent="0.25">
      <c r="A217" s="75" t="s">
        <v>200</v>
      </c>
      <c r="B217" s="91" t="s">
        <v>200</v>
      </c>
      <c r="C217" s="90">
        <v>0.4254</v>
      </c>
      <c r="D217" s="90">
        <v>0.45469999999999999</v>
      </c>
      <c r="E217" s="90">
        <v>0.34100000000000003</v>
      </c>
      <c r="F217" s="90">
        <v>1.2027999999999999</v>
      </c>
      <c r="G217" s="90">
        <v>1.2138</v>
      </c>
      <c r="H217" s="90">
        <v>1.2394000000000001</v>
      </c>
      <c r="I217" s="90">
        <v>1.1880999999999999</v>
      </c>
      <c r="J217" s="90">
        <v>1.1440999999999999</v>
      </c>
      <c r="K217" s="90">
        <v>1.1257999999999999</v>
      </c>
      <c r="L217" s="90">
        <v>1.0414000000000001</v>
      </c>
      <c r="M217" s="90">
        <v>1.0304</v>
      </c>
      <c r="N217" s="90">
        <v>1.0194000000000001</v>
      </c>
      <c r="O217" s="90">
        <v>1.0158</v>
      </c>
      <c r="P217" s="90">
        <v>1.0634000000000001</v>
      </c>
      <c r="Q217" s="90">
        <v>1.0964</v>
      </c>
      <c r="R217" s="90">
        <v>1.0450999999999999</v>
      </c>
      <c r="S217" s="90">
        <v>1.0378000000000001</v>
      </c>
      <c r="T217" s="90">
        <v>1.0488</v>
      </c>
    </row>
    <row r="218" spans="1:20" ht="12.75" customHeight="1" x14ac:dyDescent="0.25">
      <c r="A218" s="75" t="s">
        <v>29</v>
      </c>
      <c r="B218" s="88" t="s">
        <v>29</v>
      </c>
      <c r="C218" s="46">
        <v>57.142499999999998</v>
      </c>
      <c r="D218" s="46">
        <v>58.9696</v>
      </c>
      <c r="E218" s="46">
        <v>62.7303</v>
      </c>
      <c r="F218" s="46">
        <v>57.631399999999999</v>
      </c>
      <c r="G218" s="46">
        <v>58.251800000000003</v>
      </c>
      <c r="H218" s="46">
        <v>55.2911</v>
      </c>
      <c r="I218" s="46">
        <v>54.133600000000001</v>
      </c>
      <c r="J218" s="46">
        <v>55.066400000000002</v>
      </c>
      <c r="K218" s="46">
        <v>55.997300000000003</v>
      </c>
      <c r="L218" s="46">
        <v>56.612099999999998</v>
      </c>
      <c r="M218" s="46">
        <v>55.773199999999996</v>
      </c>
      <c r="N218" s="46">
        <v>53.191699999999997</v>
      </c>
      <c r="O218" s="46">
        <v>53.157899999999998</v>
      </c>
      <c r="P218" s="46">
        <v>52.027200000000001</v>
      </c>
      <c r="Q218" s="46">
        <v>49.9803</v>
      </c>
      <c r="R218" s="46">
        <v>46.519800000000004</v>
      </c>
      <c r="S218" s="46">
        <v>52.2834</v>
      </c>
      <c r="T218" s="46">
        <v>48.482500000000002</v>
      </c>
    </row>
    <row r="219" spans="1:20" ht="12.75" customHeight="1" x14ac:dyDescent="0.25">
      <c r="A219" s="75" t="s">
        <v>30</v>
      </c>
      <c r="B219" s="88" t="s">
        <v>30</v>
      </c>
      <c r="C219" s="46">
        <v>44.639300000000006</v>
      </c>
      <c r="D219" s="46">
        <v>43.683500000000002</v>
      </c>
      <c r="E219" s="46">
        <v>44.340400000000002</v>
      </c>
      <c r="F219" s="46">
        <v>43.514000000000003</v>
      </c>
      <c r="G219" s="46">
        <v>44.811900000000001</v>
      </c>
      <c r="H219" s="46">
        <v>44.893699999999995</v>
      </c>
      <c r="I219" s="46">
        <v>43.952199999999998</v>
      </c>
      <c r="J219" s="46">
        <v>44.904300000000006</v>
      </c>
      <c r="K219" s="46">
        <v>43.844099999999997</v>
      </c>
      <c r="L219" s="46">
        <v>45.025400000000005</v>
      </c>
      <c r="M219" s="46">
        <v>45.649900000000002</v>
      </c>
      <c r="N219" s="46">
        <v>46.29</v>
      </c>
      <c r="O219" s="46">
        <v>45.910699999999999</v>
      </c>
      <c r="P219" s="46">
        <v>43.930599999999998</v>
      </c>
      <c r="Q219" s="46">
        <v>45.447300000000006</v>
      </c>
      <c r="R219" s="46">
        <v>44.279900000000005</v>
      </c>
      <c r="S219" s="46">
        <v>45.923400000000001</v>
      </c>
      <c r="T219" s="46">
        <v>41.8476</v>
      </c>
    </row>
    <row r="220" spans="1:20" ht="12.75" customHeight="1" x14ac:dyDescent="0.25">
      <c r="A220" s="75" t="s">
        <v>181</v>
      </c>
      <c r="B220" s="87" t="s">
        <v>181</v>
      </c>
      <c r="C220" s="46">
        <v>37.451099999999997</v>
      </c>
      <c r="D220" s="46">
        <v>43.996699999999997</v>
      </c>
      <c r="E220" s="46">
        <v>44.249699999999997</v>
      </c>
      <c r="F220" s="46">
        <v>40.967699999999994</v>
      </c>
      <c r="G220" s="46">
        <v>50.2819</v>
      </c>
      <c r="H220" s="46">
        <v>52.379400000000004</v>
      </c>
      <c r="I220" s="46">
        <v>51.048300000000005</v>
      </c>
      <c r="J220" s="46">
        <v>48.785800000000002</v>
      </c>
      <c r="K220" s="46">
        <v>39.068199999999997</v>
      </c>
      <c r="L220" s="46">
        <v>54.286300000000004</v>
      </c>
      <c r="M220" s="46">
        <v>51.110599999999998</v>
      </c>
      <c r="N220" s="46">
        <v>50.633900000000004</v>
      </c>
      <c r="O220" s="46">
        <v>53.589500000000001</v>
      </c>
      <c r="P220" s="46">
        <v>66.468000000000004</v>
      </c>
      <c r="Q220" s="46">
        <v>67.542500000000004</v>
      </c>
      <c r="R220" s="46">
        <v>61.954000000000001</v>
      </c>
      <c r="S220" s="46">
        <v>61.576300000000003</v>
      </c>
      <c r="T220" s="46">
        <v>57.670900000000003</v>
      </c>
    </row>
    <row r="221" spans="1:20" ht="12.75" customHeight="1" x14ac:dyDescent="0.25">
      <c r="A221" s="75" t="s">
        <v>31</v>
      </c>
      <c r="B221" s="87" t="s">
        <v>31</v>
      </c>
      <c r="C221" s="46" t="s">
        <v>183</v>
      </c>
      <c r="D221" s="46">
        <v>2.4495999999999998</v>
      </c>
      <c r="E221" s="46">
        <v>2.8273000000000001</v>
      </c>
      <c r="F221" s="46">
        <v>2.1524999999999999</v>
      </c>
      <c r="G221" s="46">
        <v>2.4971999999999999</v>
      </c>
      <c r="H221" s="46">
        <v>2.5191999999999997</v>
      </c>
      <c r="I221" s="46">
        <v>2.2368999999999999</v>
      </c>
      <c r="J221" s="46">
        <v>2.2919</v>
      </c>
      <c r="K221" s="46">
        <v>1.8812</v>
      </c>
      <c r="L221" s="46">
        <v>2.0754999999999999</v>
      </c>
      <c r="M221" s="46">
        <v>2.5631999999999997</v>
      </c>
      <c r="N221" s="46">
        <v>2.4421999999999997</v>
      </c>
      <c r="O221" s="46">
        <v>2.6585999999999999</v>
      </c>
      <c r="P221" s="46">
        <v>3.2893000000000003</v>
      </c>
      <c r="Q221" s="46">
        <v>2.9703000000000004</v>
      </c>
      <c r="R221" s="46">
        <v>2.8383000000000003</v>
      </c>
      <c r="S221" s="46">
        <v>2.8346</v>
      </c>
      <c r="T221" s="46">
        <v>2.7833000000000001</v>
      </c>
    </row>
    <row r="222" spans="1:20" ht="12.75" customHeight="1" x14ac:dyDescent="0.25">
      <c r="A222" s="75" t="s">
        <v>119</v>
      </c>
      <c r="B222" s="87" t="s">
        <v>119</v>
      </c>
      <c r="C222" s="46">
        <v>95.833399999999997</v>
      </c>
      <c r="D222" s="46">
        <v>167.5856</v>
      </c>
      <c r="E222" s="46">
        <v>186.9657</v>
      </c>
      <c r="F222" s="46">
        <v>193.09690000000001</v>
      </c>
      <c r="G222" s="46">
        <v>171.06560000000002</v>
      </c>
      <c r="H222" s="46">
        <v>182.81100000000001</v>
      </c>
      <c r="I222" s="46">
        <v>188.35550000000001</v>
      </c>
      <c r="J222" s="46">
        <v>202.13239999999999</v>
      </c>
      <c r="K222" s="46">
        <v>215.97529999999998</v>
      </c>
      <c r="L222" s="46">
        <v>232.19810000000001</v>
      </c>
      <c r="M222" s="46">
        <v>252.34460000000001</v>
      </c>
      <c r="N222" s="46">
        <v>256.16929999999996</v>
      </c>
      <c r="O222" s="46">
        <v>264.18170000000003</v>
      </c>
      <c r="P222" s="46">
        <v>265.06180000000001</v>
      </c>
      <c r="Q222" s="46">
        <v>264.75370000000004</v>
      </c>
      <c r="R222" s="46">
        <v>279.40340000000003</v>
      </c>
      <c r="S222" s="46">
        <v>298.14179999999999</v>
      </c>
      <c r="T222" s="46">
        <v>303.37090000000001</v>
      </c>
    </row>
    <row r="223" spans="1:20" ht="25.5" customHeight="1" x14ac:dyDescent="0.25">
      <c r="A223" s="75" t="s">
        <v>213</v>
      </c>
      <c r="B223" s="89" t="s">
        <v>213</v>
      </c>
      <c r="C223" s="90" t="s">
        <v>183</v>
      </c>
      <c r="D223" s="90">
        <v>10.839700000000001</v>
      </c>
      <c r="E223" s="90">
        <v>11.741700000000002</v>
      </c>
      <c r="F223" s="90">
        <v>10.6343</v>
      </c>
      <c r="G223" s="90">
        <v>12.625500000000001</v>
      </c>
      <c r="H223" s="90">
        <v>11.7234</v>
      </c>
      <c r="I223" s="90">
        <v>12.064399999999999</v>
      </c>
      <c r="J223" s="90">
        <v>11.9984</v>
      </c>
      <c r="K223" s="90">
        <v>10.935</v>
      </c>
      <c r="L223" s="90">
        <v>11.308999999999999</v>
      </c>
      <c r="M223" s="90">
        <v>11.191700000000001</v>
      </c>
      <c r="N223" s="90">
        <v>11.2797</v>
      </c>
      <c r="O223" s="90">
        <v>10.938700000000001</v>
      </c>
      <c r="P223" s="90">
        <v>9.4939</v>
      </c>
      <c r="Q223" s="90">
        <v>9.4022000000000006</v>
      </c>
      <c r="R223" s="90">
        <v>8.6981000000000002</v>
      </c>
      <c r="S223" s="90">
        <v>8.6027999999999984</v>
      </c>
      <c r="T223" s="90">
        <v>9.3362000000000016</v>
      </c>
    </row>
    <row r="224" spans="1:20" ht="12.75" customHeight="1" x14ac:dyDescent="0.25">
      <c r="A224" s="75" t="s">
        <v>182</v>
      </c>
      <c r="B224" s="89" t="s">
        <v>182</v>
      </c>
      <c r="C224" s="90" t="s">
        <v>183</v>
      </c>
      <c r="D224" s="90" t="s">
        <v>183</v>
      </c>
      <c r="E224" s="90" t="s">
        <v>183</v>
      </c>
      <c r="F224" s="90" t="s">
        <v>183</v>
      </c>
      <c r="G224" s="90" t="s">
        <v>183</v>
      </c>
      <c r="H224" s="90" t="s">
        <v>183</v>
      </c>
      <c r="I224" s="90" t="s">
        <v>183</v>
      </c>
      <c r="J224" s="90" t="s">
        <v>183</v>
      </c>
      <c r="K224" s="90">
        <v>0.1613</v>
      </c>
      <c r="L224" s="90">
        <v>0.1613</v>
      </c>
      <c r="M224" s="90">
        <v>0.17599999999999999</v>
      </c>
      <c r="N224" s="90">
        <v>0.17599999999999999</v>
      </c>
      <c r="O224" s="90">
        <v>0.1797</v>
      </c>
      <c r="P224" s="90">
        <v>0.18340000000000001</v>
      </c>
      <c r="Q224" s="90">
        <v>0.19069999999999998</v>
      </c>
      <c r="R224" s="90">
        <v>0.18340000000000001</v>
      </c>
      <c r="S224" s="90">
        <v>0.18340000000000001</v>
      </c>
      <c r="T224" s="90">
        <v>0.18340000000000001</v>
      </c>
    </row>
    <row r="225" spans="1:20" ht="12.75" customHeight="1" x14ac:dyDescent="0.25">
      <c r="A225" s="75" t="s">
        <v>76</v>
      </c>
      <c r="B225" s="91" t="s">
        <v>76</v>
      </c>
      <c r="C225" s="90">
        <v>0.77370000000000005</v>
      </c>
      <c r="D225" s="90">
        <v>0.95340000000000003</v>
      </c>
      <c r="E225" s="90">
        <v>1.0597999999999999</v>
      </c>
      <c r="F225" s="90">
        <v>0.98639999999999994</v>
      </c>
      <c r="G225" s="90">
        <v>1.1660999999999999</v>
      </c>
      <c r="H225" s="90">
        <v>1.5365</v>
      </c>
      <c r="I225" s="90">
        <v>1.3568</v>
      </c>
      <c r="J225" s="90">
        <v>1.1624000000000001</v>
      </c>
      <c r="K225" s="90">
        <v>1.2321</v>
      </c>
      <c r="L225" s="90">
        <v>1.4630999999999998</v>
      </c>
      <c r="M225" s="90">
        <v>1.3971</v>
      </c>
      <c r="N225" s="90">
        <v>1.3385</v>
      </c>
      <c r="O225" s="90">
        <v>1.2210999999999999</v>
      </c>
      <c r="P225" s="90">
        <v>1.4117999999999999</v>
      </c>
      <c r="Q225" s="90">
        <v>1.7307999999999999</v>
      </c>
      <c r="R225" s="90">
        <v>1.6832</v>
      </c>
      <c r="S225" s="90">
        <v>1.7198</v>
      </c>
      <c r="T225" s="90">
        <v>2.0975000000000001</v>
      </c>
    </row>
    <row r="226" spans="1:20" ht="12.75" customHeight="1" x14ac:dyDescent="0.25">
      <c r="A226" s="75" t="s">
        <v>120</v>
      </c>
      <c r="B226" s="91" t="s">
        <v>120</v>
      </c>
      <c r="C226" s="90">
        <v>7.6999999999999999E-2</v>
      </c>
      <c r="D226" s="90">
        <v>9.5299999999999996E-2</v>
      </c>
      <c r="E226" s="90">
        <v>7.6999999999999999E-2</v>
      </c>
      <c r="F226" s="90">
        <v>9.9000000000000005E-2</v>
      </c>
      <c r="G226" s="90">
        <v>8.7999999999999995E-2</v>
      </c>
      <c r="H226" s="90">
        <v>0.11</v>
      </c>
      <c r="I226" s="90">
        <v>9.5299999999999996E-2</v>
      </c>
      <c r="J226" s="90">
        <v>8.7999999999999995E-2</v>
      </c>
      <c r="K226" s="90">
        <v>0.1027</v>
      </c>
      <c r="L226" s="90">
        <v>0.1173</v>
      </c>
      <c r="M226" s="90">
        <v>0.11</v>
      </c>
      <c r="N226" s="90">
        <v>0.11370000000000001</v>
      </c>
      <c r="O226" s="90">
        <v>0.12830000000000003</v>
      </c>
      <c r="P226" s="90">
        <v>0.11370000000000001</v>
      </c>
      <c r="Q226" s="90">
        <v>0.121</v>
      </c>
      <c r="R226" s="90">
        <v>0.13200000000000001</v>
      </c>
      <c r="S226" s="90">
        <v>0.1173</v>
      </c>
      <c r="T226" s="90">
        <v>0.1027</v>
      </c>
    </row>
    <row r="227" spans="1:20" ht="12.75" customHeight="1" x14ac:dyDescent="0.25">
      <c r="A227" s="75" t="s">
        <v>77</v>
      </c>
      <c r="B227" s="91" t="s">
        <v>77</v>
      </c>
      <c r="C227" s="90">
        <v>16.959900000000001</v>
      </c>
      <c r="D227" s="90">
        <v>20.9679</v>
      </c>
      <c r="E227" s="90">
        <v>21.782</v>
      </c>
      <c r="F227" s="90">
        <v>19.229700000000001</v>
      </c>
      <c r="G227" s="90">
        <v>19.317799999999998</v>
      </c>
      <c r="H227" s="90">
        <v>22.816099999999999</v>
      </c>
      <c r="I227" s="90">
        <v>23.894200000000001</v>
      </c>
      <c r="J227" s="90">
        <v>25.144599999999997</v>
      </c>
      <c r="K227" s="90">
        <v>27.223800000000001</v>
      </c>
      <c r="L227" s="90">
        <v>27.902200000000001</v>
      </c>
      <c r="M227" s="90">
        <v>30.813800000000001</v>
      </c>
      <c r="N227" s="90">
        <v>29.512</v>
      </c>
      <c r="O227" s="90">
        <v>46.431599999999996</v>
      </c>
      <c r="P227" s="90">
        <v>48.2027</v>
      </c>
      <c r="Q227" s="90">
        <v>46.636900000000004</v>
      </c>
      <c r="R227" s="90">
        <v>48.331099999999999</v>
      </c>
      <c r="S227" s="90">
        <v>50.9163</v>
      </c>
      <c r="T227" s="90">
        <v>49.574199999999998</v>
      </c>
    </row>
    <row r="228" spans="1:20" ht="12.75" customHeight="1" x14ac:dyDescent="0.25">
      <c r="A228" s="75" t="s">
        <v>78</v>
      </c>
      <c r="B228" s="88" t="s">
        <v>78</v>
      </c>
      <c r="C228" s="46">
        <v>13.267200000000001</v>
      </c>
      <c r="D228" s="46">
        <v>15.735100000000001</v>
      </c>
      <c r="E228" s="46">
        <v>16.758200000000002</v>
      </c>
      <c r="F228" s="46">
        <v>16.9452</v>
      </c>
      <c r="G228" s="46">
        <v>18.001300000000001</v>
      </c>
      <c r="H228" s="46">
        <v>18.331299999999999</v>
      </c>
      <c r="I228" s="46">
        <v>19.922799999999999</v>
      </c>
      <c r="J228" s="46">
        <v>20.817599999999999</v>
      </c>
      <c r="K228" s="46">
        <v>20.861599999999999</v>
      </c>
      <c r="L228" s="46">
        <v>21.246599999999997</v>
      </c>
      <c r="M228" s="46">
        <v>22.298999999999999</v>
      </c>
      <c r="N228" s="46">
        <v>22.662099999999999</v>
      </c>
      <c r="O228" s="46">
        <v>22.992099999999997</v>
      </c>
      <c r="P228" s="46">
        <v>24.110499999999998</v>
      </c>
      <c r="Q228" s="46">
        <v>24.825599999999998</v>
      </c>
      <c r="R228" s="46">
        <v>24.785299999999999</v>
      </c>
      <c r="S228" s="46">
        <v>26.743400000000001</v>
      </c>
      <c r="T228" s="46">
        <v>25.6433</v>
      </c>
    </row>
    <row r="229" spans="1:20" s="77" customFormat="1" ht="12.75" customHeight="1" x14ac:dyDescent="0.25">
      <c r="A229" s="75" t="s">
        <v>79</v>
      </c>
      <c r="B229" s="88" t="s">
        <v>79</v>
      </c>
      <c r="C229" s="46">
        <v>141.56</v>
      </c>
      <c r="D229" s="46">
        <v>174.08709999999999</v>
      </c>
      <c r="E229" s="46">
        <v>192.1995</v>
      </c>
      <c r="F229" s="46">
        <v>205.3664</v>
      </c>
      <c r="G229" s="46">
        <v>204.5025</v>
      </c>
      <c r="H229" s="46">
        <v>203.84700000000001</v>
      </c>
      <c r="I229" s="46">
        <v>225.6086</v>
      </c>
      <c r="J229" s="46">
        <v>209.15450000000001</v>
      </c>
      <c r="K229" s="46">
        <v>218.19389999999999</v>
      </c>
      <c r="L229" s="46">
        <v>232.80429999999998</v>
      </c>
      <c r="M229" s="46">
        <v>243.59440000000001</v>
      </c>
      <c r="N229" s="46">
        <v>259.791</v>
      </c>
      <c r="O229" s="46">
        <v>277.26090000000005</v>
      </c>
      <c r="P229" s="46">
        <v>308.64859999999999</v>
      </c>
      <c r="Q229" s="46">
        <v>297.85000000000002</v>
      </c>
      <c r="R229" s="46">
        <v>299.6712</v>
      </c>
      <c r="S229" s="46">
        <v>326.8485</v>
      </c>
      <c r="T229" s="46">
        <v>345.73429999999996</v>
      </c>
    </row>
    <row r="230" spans="1:20" ht="12.75" customHeight="1" x14ac:dyDescent="0.25">
      <c r="A230" s="75" t="s">
        <v>80</v>
      </c>
      <c r="B230" s="87" t="s">
        <v>80</v>
      </c>
      <c r="C230" s="46" t="s">
        <v>183</v>
      </c>
      <c r="D230" s="46">
        <v>34.620100000000001</v>
      </c>
      <c r="E230" s="46">
        <v>31.363900000000001</v>
      </c>
      <c r="F230" s="46">
        <v>30.157400000000003</v>
      </c>
      <c r="G230" s="46">
        <v>26.490400000000001</v>
      </c>
      <c r="H230" s="46">
        <v>34.759500000000003</v>
      </c>
      <c r="I230" s="46">
        <v>35.3645</v>
      </c>
      <c r="J230" s="46">
        <v>39.229599999999998</v>
      </c>
      <c r="K230" s="46">
        <v>40.15</v>
      </c>
      <c r="L230" s="46">
        <v>42.086199999999998</v>
      </c>
      <c r="M230" s="46">
        <v>43.241300000000003</v>
      </c>
      <c r="N230" s="46">
        <v>45.5075</v>
      </c>
      <c r="O230" s="46">
        <v>46.684599999999996</v>
      </c>
      <c r="P230" s="46">
        <v>56.0428</v>
      </c>
      <c r="Q230" s="46">
        <v>56.834800000000001</v>
      </c>
      <c r="R230" s="46">
        <v>50.340600000000002</v>
      </c>
      <c r="S230" s="46">
        <v>57.267499999999998</v>
      </c>
      <c r="T230" s="46">
        <v>62.218000000000004</v>
      </c>
    </row>
    <row r="231" spans="1:20" ht="12.75" customHeight="1" x14ac:dyDescent="0.25">
      <c r="A231" s="75" t="s">
        <v>194</v>
      </c>
      <c r="B231" s="87" t="s">
        <v>194</v>
      </c>
      <c r="C231" s="46" t="s">
        <v>183</v>
      </c>
      <c r="D231" s="46">
        <v>1.0999999999999999E-2</v>
      </c>
      <c r="E231" s="46">
        <v>1.0999999999999999E-2</v>
      </c>
      <c r="F231" s="46">
        <v>1.0999999999999999E-2</v>
      </c>
      <c r="G231" s="46">
        <v>1.47E-2</v>
      </c>
      <c r="H231" s="46">
        <v>1.47E-2</v>
      </c>
      <c r="I231" s="46">
        <v>1.47E-2</v>
      </c>
      <c r="J231" s="46">
        <v>1.47E-2</v>
      </c>
      <c r="K231" s="46">
        <v>9.9000000000000005E-2</v>
      </c>
      <c r="L231" s="46">
        <v>0.1027</v>
      </c>
      <c r="M231" s="46">
        <v>0.1027</v>
      </c>
      <c r="N231" s="46">
        <v>0.121</v>
      </c>
      <c r="O231" s="46">
        <v>0.14299999999999999</v>
      </c>
      <c r="P231" s="46">
        <v>0.16500000000000001</v>
      </c>
      <c r="Q231" s="46">
        <v>0.1797</v>
      </c>
      <c r="R231" s="46">
        <v>0.1797</v>
      </c>
      <c r="S231" s="46">
        <v>0.19069999999999998</v>
      </c>
      <c r="T231" s="46">
        <v>0.19069999999999998</v>
      </c>
    </row>
    <row r="232" spans="1:20" ht="12.75" customHeight="1" x14ac:dyDescent="0.25">
      <c r="A232" s="75" t="s">
        <v>121</v>
      </c>
      <c r="B232" s="87" t="s">
        <v>121</v>
      </c>
      <c r="C232" s="46">
        <v>0.80310000000000004</v>
      </c>
      <c r="D232" s="46">
        <v>0.99379999999999991</v>
      </c>
      <c r="E232" s="46">
        <v>1.1148</v>
      </c>
      <c r="F232" s="46">
        <v>1.1477999999999999</v>
      </c>
      <c r="G232" s="46">
        <v>1.3494999999999999</v>
      </c>
      <c r="H232" s="46">
        <v>1.4080999999999999</v>
      </c>
      <c r="I232" s="46">
        <v>1.5327999999999999</v>
      </c>
      <c r="J232" s="46">
        <v>1.6208</v>
      </c>
      <c r="K232" s="46">
        <v>1.6685000000000001</v>
      </c>
      <c r="L232" s="46">
        <v>1.7087999999999999</v>
      </c>
      <c r="M232" s="46">
        <v>1.8517999999999999</v>
      </c>
      <c r="N232" s="46">
        <v>2.2845</v>
      </c>
      <c r="O232" s="46">
        <v>2.6549</v>
      </c>
      <c r="P232" s="46">
        <v>3.1280000000000001</v>
      </c>
      <c r="Q232" s="46">
        <v>3.161</v>
      </c>
      <c r="R232" s="46">
        <v>3.3773</v>
      </c>
      <c r="S232" s="46">
        <v>3.59</v>
      </c>
      <c r="T232" s="46">
        <v>3.7989999999999999</v>
      </c>
    </row>
    <row r="233" spans="1:20" ht="12.75" customHeight="1" x14ac:dyDescent="0.25">
      <c r="A233" s="75" t="s">
        <v>81</v>
      </c>
      <c r="B233" s="89" t="s">
        <v>81</v>
      </c>
      <c r="C233" s="90">
        <v>723.0856</v>
      </c>
      <c r="D233" s="90">
        <v>362.62459999999999</v>
      </c>
      <c r="E233" s="90">
        <v>326.00359999999995</v>
      </c>
      <c r="F233" s="90">
        <v>311.49779999999998</v>
      </c>
      <c r="G233" s="90">
        <v>310.28059999999999</v>
      </c>
      <c r="H233" s="90">
        <v>303.74180000000001</v>
      </c>
      <c r="I233" s="90">
        <v>294.8698</v>
      </c>
      <c r="J233" s="90">
        <v>300.31740000000002</v>
      </c>
      <c r="K233" s="90">
        <v>303.75370000000004</v>
      </c>
      <c r="L233" s="90">
        <v>319.47000000000003</v>
      </c>
      <c r="M233" s="90">
        <v>321.17090000000002</v>
      </c>
      <c r="N233" s="90">
        <v>322.26799999999997</v>
      </c>
      <c r="O233" s="90">
        <v>338.97149999999999</v>
      </c>
      <c r="P233" s="90">
        <v>342.14519999999999</v>
      </c>
      <c r="Q233" s="90">
        <v>326.01120000000003</v>
      </c>
      <c r="R233" s="90">
        <v>275.87630000000001</v>
      </c>
      <c r="S233" s="90">
        <v>292.13830000000002</v>
      </c>
      <c r="T233" s="90">
        <v>306.53440000000001</v>
      </c>
    </row>
    <row r="234" spans="1:20" ht="12.75" customHeight="1" x14ac:dyDescent="0.25">
      <c r="A234" s="75" t="s">
        <v>122</v>
      </c>
      <c r="B234" s="89" t="s">
        <v>122</v>
      </c>
      <c r="C234" s="90">
        <v>52.009099999999997</v>
      </c>
      <c r="D234" s="90">
        <v>70.641100000000009</v>
      </c>
      <c r="E234" s="90">
        <v>41.059400000000004</v>
      </c>
      <c r="F234" s="90">
        <v>41.646099999999997</v>
      </c>
      <c r="G234" s="90">
        <v>81.495399999999989</v>
      </c>
      <c r="H234" s="90">
        <v>78.374800000000008</v>
      </c>
      <c r="I234" s="90">
        <v>112.56219999999999</v>
      </c>
      <c r="J234" s="90">
        <v>101.41460000000001</v>
      </c>
      <c r="K234" s="90">
        <v>84.703999999999994</v>
      </c>
      <c r="L234" s="90">
        <v>106.8417</v>
      </c>
      <c r="M234" s="90">
        <v>113.2406</v>
      </c>
      <c r="N234" s="90">
        <v>116.1486</v>
      </c>
      <c r="O234" s="90">
        <v>123.8749</v>
      </c>
      <c r="P234" s="90">
        <v>139.40470000000002</v>
      </c>
      <c r="Q234" s="90">
        <v>158.93510000000001</v>
      </c>
      <c r="R234" s="90">
        <v>162.60210000000001</v>
      </c>
      <c r="S234" s="90">
        <v>167.5966</v>
      </c>
      <c r="T234" s="90">
        <v>178.48390000000001</v>
      </c>
    </row>
    <row r="235" spans="1:20" ht="25.5" customHeight="1" x14ac:dyDescent="0.25">
      <c r="A235" s="75" t="s">
        <v>218</v>
      </c>
      <c r="B235" s="91" t="s">
        <v>218</v>
      </c>
      <c r="C235" s="90">
        <v>591.49930000000006</v>
      </c>
      <c r="D235" s="90">
        <v>553.70190000000002</v>
      </c>
      <c r="E235" s="90">
        <v>575.02700000000004</v>
      </c>
      <c r="F235" s="90">
        <v>550.52519999999993</v>
      </c>
      <c r="G235" s="90">
        <v>555.49950000000001</v>
      </c>
      <c r="H235" s="90">
        <v>548.048</v>
      </c>
      <c r="I235" s="90">
        <v>556.66719999999998</v>
      </c>
      <c r="J235" s="90">
        <v>567.90430000000003</v>
      </c>
      <c r="K235" s="90">
        <v>551.55309999999997</v>
      </c>
      <c r="L235" s="90">
        <v>562.29680000000008</v>
      </c>
      <c r="M235" s="90">
        <v>563.96209999999996</v>
      </c>
      <c r="N235" s="90">
        <v>561.10149999999999</v>
      </c>
      <c r="O235" s="90">
        <v>561.12840000000006</v>
      </c>
      <c r="P235" s="90">
        <v>554.25159999999994</v>
      </c>
      <c r="Q235" s="90">
        <v>536.7337</v>
      </c>
      <c r="R235" s="90">
        <v>487.44240000000002</v>
      </c>
      <c r="S235" s="90">
        <v>504.9975</v>
      </c>
      <c r="T235" s="90">
        <v>464.03609999999998</v>
      </c>
    </row>
    <row r="236" spans="1:20" ht="12.75" customHeight="1" x14ac:dyDescent="0.25">
      <c r="A236" s="75" t="s">
        <v>214</v>
      </c>
      <c r="B236" s="91" t="s">
        <v>214</v>
      </c>
      <c r="C236" s="90">
        <v>2.3725000000000001</v>
      </c>
      <c r="D236" s="90">
        <v>3.5533000000000001</v>
      </c>
      <c r="E236" s="90">
        <v>3.4615999999999998</v>
      </c>
      <c r="F236" s="90">
        <v>2.8823000000000003</v>
      </c>
      <c r="G236" s="90">
        <v>2.5559000000000003</v>
      </c>
      <c r="H236" s="90">
        <v>2.5375999999999999</v>
      </c>
      <c r="I236" s="90">
        <v>2.6511999999999998</v>
      </c>
      <c r="J236" s="90">
        <v>3.1280000000000001</v>
      </c>
      <c r="K236" s="90">
        <v>3.59</v>
      </c>
      <c r="L236" s="90">
        <v>3.8063000000000002</v>
      </c>
      <c r="M236" s="90">
        <v>4.3636999999999997</v>
      </c>
      <c r="N236" s="90">
        <v>5.5042</v>
      </c>
      <c r="O236" s="90">
        <v>6.0285000000000002</v>
      </c>
      <c r="P236" s="90">
        <v>5.9808999999999992</v>
      </c>
      <c r="Q236" s="90">
        <v>6.3401999999999994</v>
      </c>
      <c r="R236" s="90">
        <v>6.1898999999999997</v>
      </c>
      <c r="S236" s="90">
        <v>6.85</v>
      </c>
      <c r="T236" s="90">
        <v>7.3010000000000002</v>
      </c>
    </row>
    <row r="237" spans="1:20" ht="12.75" customHeight="1" x14ac:dyDescent="0.25">
      <c r="A237" s="75" t="s">
        <v>219</v>
      </c>
      <c r="B237" s="91" t="s">
        <v>219</v>
      </c>
      <c r="C237" s="90">
        <v>5100.6059000000005</v>
      </c>
      <c r="D237" s="90">
        <v>5416.6075999999994</v>
      </c>
      <c r="E237" s="90">
        <v>5604.9915000000001</v>
      </c>
      <c r="F237" s="90">
        <v>5678.0747000000001</v>
      </c>
      <c r="G237" s="90">
        <v>5716.14</v>
      </c>
      <c r="H237" s="90">
        <v>5789.2249000000002</v>
      </c>
      <c r="I237" s="90">
        <v>5963.0632999999998</v>
      </c>
      <c r="J237" s="90">
        <v>5866.4602000000004</v>
      </c>
      <c r="K237" s="90">
        <v>5906.9069</v>
      </c>
      <c r="L237" s="90">
        <v>5955.6114000000007</v>
      </c>
      <c r="M237" s="90">
        <v>6074.0407999999998</v>
      </c>
      <c r="N237" s="90">
        <v>6103.2939000000006</v>
      </c>
      <c r="O237" s="90">
        <v>6026.4939000000004</v>
      </c>
      <c r="P237" s="90">
        <v>6116.4414000000006</v>
      </c>
      <c r="Q237" s="90">
        <v>5927.3154000000004</v>
      </c>
      <c r="R237" s="90">
        <v>5497.8032000000003</v>
      </c>
      <c r="S237" s="90">
        <v>5712.7565999999997</v>
      </c>
      <c r="T237" s="90">
        <v>5583.3792999999996</v>
      </c>
    </row>
    <row r="238" spans="1:20" ht="12.75" customHeight="1" x14ac:dyDescent="0.25">
      <c r="A238" s="75" t="s">
        <v>123</v>
      </c>
      <c r="B238" s="88" t="s">
        <v>123</v>
      </c>
      <c r="C238" s="46">
        <v>3.9934000000000003</v>
      </c>
      <c r="D238" s="46">
        <v>4.5911</v>
      </c>
      <c r="E238" s="46">
        <v>5.4417999999999997</v>
      </c>
      <c r="F238" s="46">
        <v>5.5555000000000003</v>
      </c>
      <c r="G238" s="46">
        <v>5.6875</v>
      </c>
      <c r="H238" s="46">
        <v>6.7252999999999998</v>
      </c>
      <c r="I238" s="46">
        <v>5.3061000000000007</v>
      </c>
      <c r="J238" s="46">
        <v>5.0898000000000003</v>
      </c>
      <c r="K238" s="46">
        <v>4.6204000000000001</v>
      </c>
      <c r="L238" s="46">
        <v>4.5983999999999998</v>
      </c>
      <c r="M238" s="46">
        <v>5.6105</v>
      </c>
      <c r="N238" s="46">
        <v>5.7755000000000001</v>
      </c>
      <c r="O238" s="46">
        <v>6.6482999999999999</v>
      </c>
      <c r="P238" s="46">
        <v>5.9992000000000001</v>
      </c>
      <c r="Q238" s="46">
        <v>8.2801000000000009</v>
      </c>
      <c r="R238" s="46">
        <v>8.0747</v>
      </c>
      <c r="S238" s="46">
        <v>6.4539</v>
      </c>
      <c r="T238" s="46">
        <v>7.774</v>
      </c>
    </row>
    <row r="239" spans="1:20" s="76" customFormat="1" ht="12.75" customHeight="1" x14ac:dyDescent="0.25">
      <c r="A239" s="75" t="s">
        <v>32</v>
      </c>
      <c r="B239" s="88" t="s">
        <v>32</v>
      </c>
      <c r="C239" s="46" t="s">
        <v>183</v>
      </c>
      <c r="D239" s="46">
        <v>101.8509</v>
      </c>
      <c r="E239" s="46">
        <v>104.2418</v>
      </c>
      <c r="F239" s="46">
        <v>102.6467</v>
      </c>
      <c r="G239" s="46">
        <v>118.47710000000001</v>
      </c>
      <c r="H239" s="46">
        <v>118.31939999999999</v>
      </c>
      <c r="I239" s="46">
        <v>121.0587</v>
      </c>
      <c r="J239" s="46">
        <v>123.2002</v>
      </c>
      <c r="K239" s="46">
        <v>128.07730000000001</v>
      </c>
      <c r="L239" s="46">
        <v>123.5779</v>
      </c>
      <c r="M239" s="46">
        <v>120.3253</v>
      </c>
      <c r="N239" s="46">
        <v>112.8776</v>
      </c>
      <c r="O239" s="46">
        <v>117.52</v>
      </c>
      <c r="P239" s="46">
        <v>117.98939999999999</v>
      </c>
      <c r="Q239" s="46">
        <v>121.0733</v>
      </c>
      <c r="R239" s="46">
        <v>108.6275</v>
      </c>
      <c r="S239" s="46">
        <v>105.48860000000001</v>
      </c>
      <c r="T239" s="46">
        <v>114.86139999999999</v>
      </c>
    </row>
    <row r="240" spans="1:20" ht="12.75" customHeight="1" x14ac:dyDescent="0.25">
      <c r="A240" s="75" t="s">
        <v>124</v>
      </c>
      <c r="B240" s="87" t="s">
        <v>124</v>
      </c>
      <c r="C240" s="46">
        <v>6.9699999999999998E-2</v>
      </c>
      <c r="D240" s="46">
        <v>6.6000000000000003E-2</v>
      </c>
      <c r="E240" s="46">
        <v>8.43E-2</v>
      </c>
      <c r="F240" s="46">
        <v>8.7999999999999995E-2</v>
      </c>
      <c r="G240" s="46">
        <v>8.43E-2</v>
      </c>
      <c r="H240" s="46">
        <v>8.43E-2</v>
      </c>
      <c r="I240" s="46">
        <v>8.0700000000000008E-2</v>
      </c>
      <c r="J240" s="46">
        <v>8.7999999999999995E-2</v>
      </c>
      <c r="K240" s="46">
        <v>8.43E-2</v>
      </c>
      <c r="L240" s="46">
        <v>8.0700000000000008E-2</v>
      </c>
      <c r="M240" s="46">
        <v>5.5E-2</v>
      </c>
      <c r="N240" s="46">
        <v>5.5E-2</v>
      </c>
      <c r="O240" s="46">
        <v>4.7700000000000006E-2</v>
      </c>
      <c r="P240" s="46">
        <v>9.5299999999999996E-2</v>
      </c>
      <c r="Q240" s="46">
        <v>9.1700000000000004E-2</v>
      </c>
      <c r="R240" s="46">
        <v>0.1173</v>
      </c>
      <c r="S240" s="46">
        <v>0.1173</v>
      </c>
      <c r="T240" s="46">
        <v>0.14299999999999999</v>
      </c>
    </row>
    <row r="241" spans="1:20" ht="12.75" customHeight="1" x14ac:dyDescent="0.25">
      <c r="A241" s="75" t="s">
        <v>201</v>
      </c>
      <c r="B241" s="87" t="s">
        <v>201</v>
      </c>
      <c r="C241" s="46">
        <v>122.16239999999999</v>
      </c>
      <c r="D241" s="46">
        <v>133.35050000000001</v>
      </c>
      <c r="E241" s="46">
        <v>122.80419999999999</v>
      </c>
      <c r="F241" s="46">
        <v>133.98849999999999</v>
      </c>
      <c r="G241" s="46">
        <v>167.33620000000002</v>
      </c>
      <c r="H241" s="46">
        <v>173.12270000000001</v>
      </c>
      <c r="I241" s="46">
        <v>152.42250000000001</v>
      </c>
      <c r="J241" s="46">
        <v>172.5874</v>
      </c>
      <c r="K241" s="46">
        <v>193.3169</v>
      </c>
      <c r="L241" s="46">
        <v>192.10310000000001</v>
      </c>
      <c r="M241" s="46">
        <v>151.73310000000001</v>
      </c>
      <c r="N241" s="46">
        <v>165.09570000000002</v>
      </c>
      <c r="O241" s="46">
        <v>169.51439999999999</v>
      </c>
      <c r="P241" s="46">
        <v>162.38579999999999</v>
      </c>
      <c r="Q241" s="46">
        <v>185.7079</v>
      </c>
      <c r="R241" s="46">
        <v>186.35329999999999</v>
      </c>
      <c r="S241" s="46">
        <v>197.512</v>
      </c>
      <c r="T241" s="46">
        <v>188.8175</v>
      </c>
    </row>
    <row r="242" spans="1:20" ht="12.75" customHeight="1" x14ac:dyDescent="0.25">
      <c r="A242" s="75" t="s">
        <v>82</v>
      </c>
      <c r="B242" s="87" t="s">
        <v>82</v>
      </c>
      <c r="C242" s="46">
        <v>21.407900000000001</v>
      </c>
      <c r="D242" s="46">
        <v>29.090299999999999</v>
      </c>
      <c r="E242" s="46">
        <v>34.6678</v>
      </c>
      <c r="F242" s="46">
        <v>45.1004</v>
      </c>
      <c r="G242" s="46">
        <v>47.513300000000001</v>
      </c>
      <c r="H242" s="46">
        <v>47.692999999999998</v>
      </c>
      <c r="I242" s="46">
        <v>53.644500000000001</v>
      </c>
      <c r="J242" s="46">
        <v>61.139900000000004</v>
      </c>
      <c r="K242" s="46">
        <v>70.806100000000001</v>
      </c>
      <c r="L242" s="46">
        <v>78.767200000000003</v>
      </c>
      <c r="M242" s="46">
        <v>90.549199999999999</v>
      </c>
      <c r="N242" s="46">
        <v>98.143600000000006</v>
      </c>
      <c r="O242" s="46">
        <v>102.7457</v>
      </c>
      <c r="P242" s="46">
        <v>113.93</v>
      </c>
      <c r="Q242" s="46">
        <v>127.4649</v>
      </c>
      <c r="R242" s="46">
        <v>140.7688</v>
      </c>
      <c r="S242" s="46">
        <v>153.14860000000002</v>
      </c>
      <c r="T242" s="46">
        <v>173.2107</v>
      </c>
    </row>
    <row r="243" spans="1:20" ht="12.75" customHeight="1" x14ac:dyDescent="0.25">
      <c r="A243" s="75" t="s">
        <v>186</v>
      </c>
      <c r="B243" s="91" t="s">
        <v>186</v>
      </c>
      <c r="C243" s="90" t="s">
        <v>183</v>
      </c>
      <c r="D243" s="90" t="s">
        <v>183</v>
      </c>
      <c r="E243" s="90" t="s">
        <v>183</v>
      </c>
      <c r="F243" s="90" t="s">
        <v>183</v>
      </c>
      <c r="G243" s="90" t="s">
        <v>183</v>
      </c>
      <c r="H243" s="90" t="s">
        <v>183</v>
      </c>
      <c r="I243" s="90" t="s">
        <v>183</v>
      </c>
      <c r="J243" s="90">
        <v>1.47E-2</v>
      </c>
      <c r="K243" s="90">
        <v>2.5700000000000001E-2</v>
      </c>
      <c r="L243" s="90">
        <v>2.5700000000000001E-2</v>
      </c>
      <c r="M243" s="90">
        <v>2.5700000000000001E-2</v>
      </c>
      <c r="N243" s="90">
        <v>2.93E-2</v>
      </c>
      <c r="O243" s="90">
        <v>2.93E-2</v>
      </c>
      <c r="P243" s="90">
        <v>2.93E-2</v>
      </c>
      <c r="Q243" s="90">
        <v>2.1999999999999999E-2</v>
      </c>
      <c r="R243" s="90">
        <v>2.93E-2</v>
      </c>
      <c r="S243" s="90">
        <v>2.93E-2</v>
      </c>
      <c r="T243" s="90">
        <v>2.5700000000000001E-2</v>
      </c>
    </row>
    <row r="244" spans="1:20" ht="12.75" customHeight="1" x14ac:dyDescent="0.25">
      <c r="A244" s="75" t="s">
        <v>83</v>
      </c>
      <c r="B244" s="91" t="s">
        <v>83</v>
      </c>
      <c r="C244" s="90">
        <v>-2.9996</v>
      </c>
      <c r="D244" s="90">
        <v>11.250399999999999</v>
      </c>
      <c r="E244" s="90">
        <v>14.935700000000001</v>
      </c>
      <c r="F244" s="90">
        <v>15.4747</v>
      </c>
      <c r="G244" s="90">
        <v>12.200100000000001</v>
      </c>
      <c r="H244" s="90">
        <v>13.894299999999999</v>
      </c>
      <c r="I244" s="90">
        <v>14.6387</v>
      </c>
      <c r="J244" s="90">
        <v>16.252099999999999</v>
      </c>
      <c r="K244" s="90">
        <v>15.7644</v>
      </c>
      <c r="L244" s="90">
        <v>17.304599999999997</v>
      </c>
      <c r="M244" s="90">
        <v>18.881400000000003</v>
      </c>
      <c r="N244" s="90">
        <v>20.043800000000001</v>
      </c>
      <c r="O244" s="90">
        <v>20.7956</v>
      </c>
      <c r="P244" s="90">
        <v>21.297900000000002</v>
      </c>
      <c r="Q244" s="90">
        <v>22.097300000000001</v>
      </c>
      <c r="R244" s="90">
        <v>23.556799999999999</v>
      </c>
      <c r="S244" s="90">
        <v>25.716699999999999</v>
      </c>
      <c r="T244" s="90">
        <v>22.295400000000001</v>
      </c>
    </row>
    <row r="245" spans="1:20" ht="12.75" customHeight="1" x14ac:dyDescent="0.25">
      <c r="A245" s="75" t="s">
        <v>84</v>
      </c>
      <c r="B245" s="91" t="s">
        <v>84</v>
      </c>
      <c r="C245" s="90">
        <v>2.4459</v>
      </c>
      <c r="D245" s="90">
        <v>2.1709000000000001</v>
      </c>
      <c r="E245" s="90">
        <v>1.8702000000000001</v>
      </c>
      <c r="F245" s="90">
        <v>2.3909000000000002</v>
      </c>
      <c r="G245" s="90">
        <v>2.3139000000000003</v>
      </c>
      <c r="H245" s="90">
        <v>1.8077999999999999</v>
      </c>
      <c r="I245" s="90">
        <v>1.8225</v>
      </c>
      <c r="J245" s="90">
        <v>1.9068000000000001</v>
      </c>
      <c r="K245" s="90">
        <v>1.9692000000000001</v>
      </c>
      <c r="L245" s="90">
        <v>2.1012</v>
      </c>
      <c r="M245" s="90">
        <v>2.1269</v>
      </c>
      <c r="N245" s="90">
        <v>2.2771999999999997</v>
      </c>
      <c r="O245" s="90">
        <v>2.2259000000000002</v>
      </c>
      <c r="P245" s="90">
        <v>1.9142000000000001</v>
      </c>
      <c r="Q245" s="90">
        <v>2.1598999999999999</v>
      </c>
      <c r="R245" s="90">
        <v>2.4861999999999997</v>
      </c>
      <c r="S245" s="90">
        <v>2.6732</v>
      </c>
      <c r="T245" s="90">
        <v>3.0473000000000003</v>
      </c>
    </row>
    <row r="246" spans="1:20" ht="12.75" customHeight="1" x14ac:dyDescent="0.25">
      <c r="A246" s="75" t="s">
        <v>125</v>
      </c>
      <c r="B246" s="91" t="s">
        <v>125</v>
      </c>
      <c r="C246" s="90">
        <v>15.504100000000001</v>
      </c>
      <c r="D246" s="90">
        <v>15.13</v>
      </c>
      <c r="E246" s="90">
        <v>14.994399999999999</v>
      </c>
      <c r="F246" s="90">
        <v>14.4076</v>
      </c>
      <c r="G246" s="90">
        <v>14.2536</v>
      </c>
      <c r="H246" s="90">
        <v>15.834100000000001</v>
      </c>
      <c r="I246" s="90">
        <v>13.886899999999999</v>
      </c>
      <c r="J246" s="90">
        <v>12.5631</v>
      </c>
      <c r="K246" s="90">
        <v>11.932399999999999</v>
      </c>
      <c r="L246" s="90">
        <v>10.627000000000001</v>
      </c>
      <c r="M246" s="90">
        <v>9.8642000000000003</v>
      </c>
      <c r="N246" s="90">
        <v>10.715</v>
      </c>
      <c r="O246" s="90">
        <v>10.2493</v>
      </c>
      <c r="P246" s="90">
        <v>9.7322000000000006</v>
      </c>
      <c r="Q246" s="90">
        <v>7.6823999999999995</v>
      </c>
      <c r="R246" s="90">
        <v>8.2397000000000009</v>
      </c>
      <c r="S246" s="90">
        <v>9.0282</v>
      </c>
      <c r="T246" s="90">
        <v>9.8605999999999998</v>
      </c>
    </row>
    <row r="247" spans="1:20" ht="12.75" customHeight="1" x14ac:dyDescent="0.25">
      <c r="B247" s="48"/>
      <c r="C247" s="49"/>
      <c r="D247" s="49"/>
      <c r="E247" s="49"/>
      <c r="F247" s="49"/>
      <c r="G247" s="49"/>
      <c r="H247" s="49"/>
      <c r="I247" s="49"/>
      <c r="J247" s="49"/>
      <c r="K247" s="49"/>
      <c r="L247" s="49"/>
      <c r="M247" s="49"/>
      <c r="N247" s="49"/>
      <c r="O247" s="49"/>
      <c r="P247" s="49"/>
      <c r="Q247" s="49"/>
      <c r="R247" s="50"/>
      <c r="S247" s="50"/>
      <c r="T247" s="50"/>
    </row>
    <row r="248" spans="1:20" x14ac:dyDescent="0.25">
      <c r="A248" s="81"/>
      <c r="B248" s="32"/>
      <c r="C248" s="51"/>
      <c r="D248" s="51"/>
      <c r="E248" s="51"/>
      <c r="F248" s="51"/>
      <c r="G248" s="82"/>
      <c r="H248" s="51"/>
      <c r="I248" s="51"/>
      <c r="J248" s="51"/>
      <c r="K248" s="51"/>
      <c r="L248" s="51"/>
      <c r="M248" s="51"/>
      <c r="N248" s="51"/>
      <c r="O248" s="51"/>
      <c r="P248" s="51"/>
      <c r="Q248" s="51"/>
      <c r="R248" s="51"/>
      <c r="S248" s="51"/>
    </row>
    <row r="249" spans="1:20" x14ac:dyDescent="0.25">
      <c r="A249" s="52" t="s">
        <v>202</v>
      </c>
      <c r="B249" s="52"/>
      <c r="C249" s="53"/>
      <c r="D249" s="52"/>
      <c r="E249" s="54"/>
      <c r="F249" s="53"/>
      <c r="G249" s="52"/>
      <c r="H249" s="54"/>
      <c r="I249" s="53"/>
      <c r="J249" s="52"/>
      <c r="K249" s="52"/>
      <c r="L249" s="53"/>
      <c r="M249" s="52"/>
      <c r="N249" s="83"/>
      <c r="O249" s="55"/>
      <c r="P249" s="73"/>
      <c r="Q249" s="73"/>
    </row>
    <row r="250" spans="1:20" ht="3" customHeight="1" x14ac:dyDescent="0.25">
      <c r="A250" s="52"/>
      <c r="B250" s="52"/>
      <c r="C250" s="53"/>
      <c r="D250" s="52"/>
      <c r="E250" s="54"/>
      <c r="F250" s="53"/>
      <c r="G250" s="52"/>
      <c r="H250" s="54"/>
      <c r="I250" s="53"/>
      <c r="J250" s="52"/>
      <c r="K250" s="52"/>
      <c r="L250" s="53"/>
      <c r="M250" s="52"/>
      <c r="N250" s="83"/>
      <c r="O250" s="55"/>
      <c r="P250" s="73"/>
      <c r="Q250" s="73"/>
    </row>
    <row r="251" spans="1:20" ht="15" customHeight="1" x14ac:dyDescent="0.25">
      <c r="A251" s="116" t="s">
        <v>225</v>
      </c>
      <c r="B251" s="116"/>
      <c r="C251" s="116"/>
      <c r="D251" s="116"/>
      <c r="E251" s="116"/>
      <c r="F251" s="116"/>
      <c r="G251" s="116"/>
      <c r="H251" s="116"/>
      <c r="I251" s="116"/>
      <c r="J251" s="116"/>
      <c r="K251" s="116"/>
      <c r="L251" s="116"/>
      <c r="M251" s="116"/>
      <c r="N251" s="116"/>
      <c r="O251" s="116"/>
      <c r="P251" s="116"/>
      <c r="Q251" s="116"/>
      <c r="R251" s="116"/>
      <c r="S251" s="116"/>
    </row>
    <row r="252" spans="1:20" ht="15" customHeight="1" x14ac:dyDescent="0.25">
      <c r="A252" s="118" t="s">
        <v>227</v>
      </c>
      <c r="B252" s="118"/>
      <c r="C252" s="118"/>
      <c r="D252" s="118"/>
      <c r="E252" s="85"/>
      <c r="F252" s="85"/>
      <c r="G252" s="85"/>
      <c r="H252" s="85"/>
      <c r="I252" s="85"/>
      <c r="J252" s="85"/>
      <c r="K252" s="85"/>
      <c r="L252" s="85"/>
      <c r="M252" s="85"/>
      <c r="N252" s="85"/>
      <c r="O252" s="85"/>
      <c r="P252" s="85"/>
      <c r="Q252" s="85"/>
      <c r="R252" s="85"/>
      <c r="S252" s="85"/>
    </row>
    <row r="253" spans="1:20" x14ac:dyDescent="0.25">
      <c r="A253" s="73"/>
      <c r="B253" s="56"/>
      <c r="C253" s="73"/>
      <c r="D253" s="78"/>
      <c r="E253" s="73"/>
      <c r="F253" s="79"/>
      <c r="G253" s="73"/>
      <c r="H253" s="80"/>
      <c r="I253" s="73"/>
      <c r="J253" s="73"/>
      <c r="K253" s="73"/>
      <c r="L253" s="73"/>
      <c r="M253" s="73"/>
      <c r="N253" s="73"/>
      <c r="O253" s="73"/>
      <c r="P253" s="73"/>
      <c r="Q253" s="73"/>
    </row>
    <row r="254" spans="1:20" x14ac:dyDescent="0.25">
      <c r="A254" s="117" t="s">
        <v>33</v>
      </c>
      <c r="B254" s="117"/>
      <c r="C254" s="117"/>
      <c r="D254" s="117"/>
      <c r="E254" s="117"/>
      <c r="F254" s="117"/>
      <c r="G254" s="117"/>
      <c r="H254" s="117"/>
      <c r="I254" s="117"/>
      <c r="J254" s="117"/>
      <c r="K254" s="117"/>
      <c r="L254" s="117"/>
      <c r="M254" s="58"/>
    </row>
    <row r="255" spans="1:20" ht="3" customHeight="1" x14ac:dyDescent="0.25">
      <c r="A255" s="59"/>
      <c r="B255" s="32"/>
      <c r="C255" s="60"/>
      <c r="D255" s="61"/>
      <c r="E255" s="62"/>
      <c r="F255" s="63"/>
      <c r="G255" s="62"/>
      <c r="H255" s="64"/>
      <c r="I255" s="65"/>
      <c r="J255" s="61"/>
      <c r="K255" s="65"/>
      <c r="L255" s="66"/>
      <c r="M255" s="66"/>
    </row>
    <row r="256" spans="1:20" ht="69.75" customHeight="1" x14ac:dyDescent="0.25">
      <c r="A256" s="106" t="s">
        <v>230</v>
      </c>
      <c r="B256" s="106"/>
      <c r="C256" s="106"/>
      <c r="D256" s="106"/>
      <c r="E256" s="106"/>
      <c r="F256" s="106"/>
      <c r="G256" s="106"/>
      <c r="H256" s="106"/>
      <c r="I256" s="106"/>
      <c r="J256" s="106"/>
      <c r="K256" s="106"/>
      <c r="L256" s="106"/>
      <c r="M256" s="106"/>
      <c r="N256" s="106"/>
      <c r="O256" s="106"/>
      <c r="P256" s="106"/>
      <c r="Q256" s="106"/>
      <c r="R256" s="106"/>
      <c r="S256" s="106"/>
      <c r="T256" s="106"/>
    </row>
    <row r="257" spans="1:20" x14ac:dyDescent="0.25">
      <c r="A257" s="106" t="s">
        <v>226</v>
      </c>
      <c r="B257" s="106"/>
      <c r="C257" s="106"/>
      <c r="D257" s="106"/>
      <c r="E257" s="106"/>
      <c r="F257" s="106"/>
      <c r="G257" s="106"/>
      <c r="H257" s="106"/>
      <c r="I257" s="106"/>
      <c r="J257" s="106"/>
      <c r="K257" s="106"/>
      <c r="L257" s="106"/>
      <c r="M257" s="106"/>
      <c r="N257" s="106"/>
      <c r="O257" s="106"/>
      <c r="P257" s="106"/>
      <c r="Q257" s="106"/>
      <c r="R257" s="106"/>
      <c r="S257" s="106"/>
      <c r="T257" s="106"/>
    </row>
    <row r="258" spans="1:20" x14ac:dyDescent="0.25">
      <c r="A258" s="94"/>
      <c r="B258" s="95"/>
      <c r="C258" s="95"/>
      <c r="D258" s="96"/>
      <c r="E258" s="97"/>
      <c r="F258" s="95"/>
      <c r="G258" s="97"/>
      <c r="H258" s="98"/>
      <c r="I258" s="99"/>
      <c r="J258" s="96"/>
      <c r="K258" s="99"/>
      <c r="L258" s="96"/>
      <c r="M258" s="96"/>
      <c r="N258" s="93"/>
      <c r="O258" s="93"/>
      <c r="P258" s="93"/>
      <c r="Q258" s="93"/>
      <c r="R258" s="93"/>
      <c r="S258" s="93"/>
      <c r="T258" s="93"/>
    </row>
    <row r="259" spans="1:20" x14ac:dyDescent="0.25">
      <c r="A259" s="100" t="s">
        <v>203</v>
      </c>
      <c r="B259" s="103"/>
      <c r="C259" s="101"/>
      <c r="D259" s="104"/>
      <c r="E259" s="102"/>
      <c r="F259" s="104"/>
      <c r="G259" s="101"/>
      <c r="H259" s="105"/>
      <c r="I259" s="101"/>
      <c r="J259" s="105"/>
      <c r="K259" s="101"/>
      <c r="L259" s="101"/>
      <c r="M259" s="92"/>
      <c r="N259" s="92"/>
      <c r="O259" s="92"/>
      <c r="P259" s="92"/>
      <c r="Q259" s="92"/>
      <c r="R259" s="92"/>
      <c r="S259" s="92"/>
      <c r="T259" s="92"/>
    </row>
    <row r="260" spans="1:20" customFormat="1" ht="23.25" customHeight="1" x14ac:dyDescent="0.25">
      <c r="A260" s="108" t="s">
        <v>228</v>
      </c>
      <c r="B260" s="108"/>
      <c r="C260" s="108"/>
      <c r="D260" s="108"/>
      <c r="E260" s="108"/>
      <c r="F260" s="108"/>
      <c r="G260" s="108"/>
      <c r="H260" s="108"/>
      <c r="I260" s="108"/>
      <c r="J260" s="108"/>
      <c r="K260" s="108"/>
      <c r="L260" s="108"/>
      <c r="M260" s="108"/>
      <c r="N260" s="108"/>
      <c r="O260" s="108"/>
      <c r="P260" s="108"/>
      <c r="Q260" s="108"/>
      <c r="R260" s="108"/>
      <c r="S260" s="108"/>
      <c r="T260" s="108"/>
    </row>
    <row r="261" spans="1:20" customFormat="1" ht="14.4" customHeight="1" x14ac:dyDescent="0.25">
      <c r="A261" s="119" t="s">
        <v>229</v>
      </c>
      <c r="B261" s="120"/>
      <c r="C261" s="120"/>
      <c r="D261" s="120"/>
      <c r="E261" s="120"/>
      <c r="F261" s="120"/>
      <c r="G261" s="120"/>
      <c r="H261" s="120"/>
      <c r="I261" s="120"/>
      <c r="J261" s="120"/>
      <c r="K261" s="120"/>
      <c r="L261" s="120"/>
      <c r="M261" s="120"/>
      <c r="N261" s="120"/>
      <c r="O261" s="120"/>
      <c r="P261" s="120"/>
      <c r="Q261" s="120"/>
      <c r="R261" s="120"/>
      <c r="S261" s="120"/>
      <c r="T261" s="120"/>
    </row>
    <row r="262" spans="1:20" customFormat="1" ht="23.25" customHeight="1" x14ac:dyDescent="0.25">
      <c r="A262" s="106" t="s">
        <v>231</v>
      </c>
      <c r="B262" s="107"/>
      <c r="C262" s="107"/>
      <c r="D262" s="107"/>
      <c r="E262" s="107"/>
      <c r="F262" s="107"/>
      <c r="G262" s="107"/>
      <c r="H262" s="107"/>
      <c r="I262" s="107"/>
      <c r="J262" s="107"/>
      <c r="K262" s="107"/>
      <c r="L262" s="107"/>
      <c r="M262" s="107"/>
      <c r="N262" s="107"/>
      <c r="O262" s="107"/>
      <c r="P262" s="107"/>
      <c r="Q262" s="107"/>
      <c r="R262" s="107"/>
      <c r="S262" s="107"/>
      <c r="T262" s="107"/>
    </row>
    <row r="263" spans="1:20" ht="26.4" customHeight="1" x14ac:dyDescent="0.25">
      <c r="A263" s="106" t="s">
        <v>232</v>
      </c>
      <c r="B263" s="107"/>
      <c r="C263" s="107"/>
      <c r="D263" s="107"/>
      <c r="E263" s="107"/>
      <c r="F263" s="107"/>
      <c r="G263" s="107"/>
      <c r="H263" s="107"/>
      <c r="I263" s="107"/>
      <c r="J263" s="107"/>
      <c r="K263" s="107"/>
      <c r="L263" s="107"/>
      <c r="M263" s="107"/>
      <c r="N263" s="107"/>
      <c r="O263" s="107"/>
      <c r="P263" s="107"/>
      <c r="Q263" s="107"/>
      <c r="R263" s="107"/>
      <c r="S263" s="107"/>
      <c r="T263" s="107"/>
    </row>
    <row r="266" spans="1:20" ht="14.4" customHeight="1" x14ac:dyDescent="0.25">
      <c r="A266" s="81"/>
      <c r="B266" s="67"/>
      <c r="C266" s="67"/>
      <c r="D266" s="68"/>
      <c r="E266" s="69"/>
      <c r="F266" s="67"/>
      <c r="G266" s="69"/>
      <c r="H266" s="70"/>
      <c r="I266" s="71"/>
      <c r="J266" s="68"/>
      <c r="K266" s="71"/>
      <c r="L266" s="68"/>
      <c r="M266" s="68"/>
    </row>
    <row r="267" spans="1:20" x14ac:dyDescent="0.25">
      <c r="A267" s="81"/>
    </row>
    <row r="268" spans="1:20" x14ac:dyDescent="0.25">
      <c r="A268" s="81"/>
    </row>
    <row r="269" spans="1:20" x14ac:dyDescent="0.25">
      <c r="A269" s="81"/>
    </row>
    <row r="270" spans="1:20" s="72" customFormat="1" x14ac:dyDescent="0.25">
      <c r="A270" s="81"/>
      <c r="C270" s="32"/>
      <c r="D270" s="57"/>
      <c r="E270" s="32"/>
      <c r="F270" s="57"/>
      <c r="G270" s="32"/>
      <c r="H270" s="57"/>
      <c r="I270" s="32"/>
      <c r="J270" s="32"/>
      <c r="K270" s="32"/>
      <c r="L270" s="32"/>
      <c r="M270" s="32"/>
      <c r="N270" s="32"/>
      <c r="O270" s="32"/>
      <c r="P270" s="32"/>
      <c r="Q270" s="32"/>
      <c r="R270" s="32"/>
      <c r="S270" s="32"/>
      <c r="T270" s="32"/>
    </row>
  </sheetData>
  <sheetProtection selectLockedCells="1"/>
  <mergeCells count="12">
    <mergeCell ref="A262:T262"/>
    <mergeCell ref="A263:T263"/>
    <mergeCell ref="A260:T260"/>
    <mergeCell ref="A256:T256"/>
    <mergeCell ref="R5:S5"/>
    <mergeCell ref="M7:P7"/>
    <mergeCell ref="C32:T32"/>
    <mergeCell ref="A251:S251"/>
    <mergeCell ref="A254:L254"/>
    <mergeCell ref="A252:D252"/>
    <mergeCell ref="A257:T257"/>
    <mergeCell ref="A261:T261"/>
  </mergeCells>
  <dataValidations count="1">
    <dataValidation type="list" allowBlank="1" showInputMessage="1" showErrorMessage="1" sqref="M7:P7">
      <formula1>$B$33:$B$246</formula1>
    </dataValidation>
  </dataValidations>
  <hyperlinks>
    <hyperlink ref="A252:D252" r:id="rId1" display="See: http://mdgs.un.org/unsd/mdg/Data.aspx"/>
    <hyperlink ref="A261:T261" r:id="rId2" display="See: http://cdiac.ornl.gov/ ."/>
  </hyperlinks>
  <pageMargins left="0.2" right="0.2" top="0.56000000000000005" bottom="0.46" header="0.38" footer="0.24"/>
  <pageSetup scale="81"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CO2_TS2015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Carrington</dc:creator>
  <cp:lastModifiedBy>Marcus Newbury</cp:lastModifiedBy>
  <cp:lastPrinted>2016-03-17T20:08:45Z</cp:lastPrinted>
  <dcterms:created xsi:type="dcterms:W3CDTF">1996-10-14T23:33:28Z</dcterms:created>
  <dcterms:modified xsi:type="dcterms:W3CDTF">2016-03-17T20:40:33Z</dcterms:modified>
</cp:coreProperties>
</file>